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48538c8c7e39d27/Desktop/Raport stany kadrowe ^M załączniki/"/>
    </mc:Choice>
  </mc:AlternateContent>
  <xr:revisionPtr revIDLastSave="13" documentId="8_{E219EB4F-CD95-42CD-89D7-FA403E4B1CB9}" xr6:coauthVersionLast="47" xr6:coauthVersionMax="47" xr10:uidLastSave="{8B896DAA-F149-40CE-86FF-204943863EA9}"/>
  <bookViews>
    <workbookView xWindow="-108" yWindow="-108" windowWidth="23256" windowHeight="12456" xr2:uid="{F97BA4A7-D48F-47FB-9FF8-908EBE9D780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0" i="1" l="1"/>
  <c r="B518" i="1"/>
  <c r="B519" i="1"/>
  <c r="AB320" i="1"/>
  <c r="T232" i="1"/>
  <c r="C502" i="1"/>
  <c r="P500" i="1"/>
  <c r="N500" i="1"/>
  <c r="L500" i="1"/>
  <c r="J500" i="1"/>
  <c r="H500" i="1"/>
  <c r="F500" i="1"/>
  <c r="D500" i="1"/>
  <c r="P499" i="1"/>
  <c r="N499" i="1"/>
  <c r="L499" i="1"/>
  <c r="J499" i="1"/>
  <c r="H499" i="1"/>
  <c r="F499" i="1"/>
  <c r="D499" i="1"/>
  <c r="P498" i="1"/>
  <c r="N498" i="1"/>
  <c r="L498" i="1"/>
  <c r="J498" i="1"/>
  <c r="H498" i="1"/>
  <c r="F498" i="1"/>
  <c r="D498" i="1"/>
  <c r="P497" i="1"/>
  <c r="N497" i="1"/>
  <c r="L497" i="1"/>
  <c r="J497" i="1"/>
  <c r="H497" i="1"/>
  <c r="F497" i="1"/>
  <c r="D497" i="1"/>
  <c r="T496" i="1"/>
  <c r="P496" i="1"/>
  <c r="N496" i="1"/>
  <c r="L496" i="1"/>
  <c r="J496" i="1"/>
  <c r="H496" i="1"/>
  <c r="F496" i="1"/>
  <c r="D496" i="1"/>
  <c r="P495" i="1"/>
  <c r="N495" i="1"/>
  <c r="L495" i="1"/>
  <c r="J495" i="1"/>
  <c r="H495" i="1"/>
  <c r="F495" i="1"/>
  <c r="D495" i="1"/>
  <c r="P494" i="1"/>
  <c r="N494" i="1"/>
  <c r="L494" i="1"/>
  <c r="J494" i="1"/>
  <c r="H494" i="1"/>
  <c r="F494" i="1"/>
  <c r="D494" i="1"/>
  <c r="C492" i="1"/>
  <c r="P490" i="1"/>
  <c r="N490" i="1"/>
  <c r="L490" i="1"/>
  <c r="J490" i="1"/>
  <c r="H490" i="1"/>
  <c r="F490" i="1"/>
  <c r="D490" i="1"/>
  <c r="P489" i="1"/>
  <c r="N489" i="1"/>
  <c r="L489" i="1"/>
  <c r="J489" i="1"/>
  <c r="H489" i="1"/>
  <c r="F489" i="1"/>
  <c r="D489" i="1"/>
  <c r="P488" i="1"/>
  <c r="N488" i="1"/>
  <c r="L488" i="1"/>
  <c r="J488" i="1"/>
  <c r="H488" i="1"/>
  <c r="F488" i="1"/>
  <c r="D488" i="1"/>
  <c r="T487" i="1"/>
  <c r="P487" i="1"/>
  <c r="N487" i="1"/>
  <c r="L487" i="1"/>
  <c r="J487" i="1"/>
  <c r="H487" i="1"/>
  <c r="F487" i="1"/>
  <c r="D487" i="1"/>
  <c r="P486" i="1"/>
  <c r="N486" i="1"/>
  <c r="L486" i="1"/>
  <c r="J486" i="1"/>
  <c r="H486" i="1"/>
  <c r="F486" i="1"/>
  <c r="D486" i="1"/>
  <c r="P485" i="1"/>
  <c r="N485" i="1"/>
  <c r="L485" i="1"/>
  <c r="J485" i="1"/>
  <c r="H485" i="1"/>
  <c r="F485" i="1"/>
  <c r="D485" i="1"/>
  <c r="C483" i="1"/>
  <c r="P481" i="1"/>
  <c r="N481" i="1"/>
  <c r="L481" i="1"/>
  <c r="J481" i="1"/>
  <c r="H481" i="1"/>
  <c r="F481" i="1"/>
  <c r="D481" i="1"/>
  <c r="P480" i="1"/>
  <c r="N480" i="1"/>
  <c r="L480" i="1"/>
  <c r="J480" i="1"/>
  <c r="H480" i="1"/>
  <c r="F480" i="1"/>
  <c r="D480" i="1"/>
  <c r="P479" i="1"/>
  <c r="N479" i="1"/>
  <c r="L479" i="1"/>
  <c r="J479" i="1"/>
  <c r="H479" i="1"/>
  <c r="F479" i="1"/>
  <c r="D479" i="1"/>
  <c r="P478" i="1"/>
  <c r="N478" i="1"/>
  <c r="L478" i="1"/>
  <c r="J478" i="1"/>
  <c r="H478" i="1"/>
  <c r="F478" i="1"/>
  <c r="D478" i="1"/>
  <c r="P477" i="1"/>
  <c r="N477" i="1"/>
  <c r="L477" i="1"/>
  <c r="J477" i="1"/>
  <c r="H477" i="1"/>
  <c r="F477" i="1"/>
  <c r="D477" i="1"/>
  <c r="P476" i="1"/>
  <c r="N476" i="1"/>
  <c r="L476" i="1"/>
  <c r="J476" i="1"/>
  <c r="H476" i="1"/>
  <c r="F476" i="1"/>
  <c r="D476" i="1"/>
  <c r="P475" i="1"/>
  <c r="N475" i="1"/>
  <c r="L475" i="1"/>
  <c r="J475" i="1"/>
  <c r="H475" i="1"/>
  <c r="F475" i="1"/>
  <c r="D475" i="1"/>
  <c r="P474" i="1"/>
  <c r="N474" i="1"/>
  <c r="L474" i="1"/>
  <c r="J474" i="1"/>
  <c r="H474" i="1"/>
  <c r="F474" i="1"/>
  <c r="D474" i="1"/>
  <c r="P473" i="1"/>
  <c r="N473" i="1"/>
  <c r="L473" i="1"/>
  <c r="J473" i="1"/>
  <c r="H473" i="1"/>
  <c r="F473" i="1"/>
  <c r="D473" i="1"/>
  <c r="P472" i="1"/>
  <c r="N472" i="1"/>
  <c r="L472" i="1"/>
  <c r="J472" i="1"/>
  <c r="H472" i="1"/>
  <c r="F472" i="1"/>
  <c r="D472" i="1"/>
  <c r="T471" i="1"/>
  <c r="P471" i="1"/>
  <c r="N471" i="1"/>
  <c r="L471" i="1"/>
  <c r="J471" i="1"/>
  <c r="H471" i="1"/>
  <c r="F471" i="1"/>
  <c r="D471" i="1"/>
  <c r="P470" i="1"/>
  <c r="N470" i="1"/>
  <c r="L470" i="1"/>
  <c r="J470" i="1"/>
  <c r="H470" i="1"/>
  <c r="F470" i="1"/>
  <c r="D470" i="1"/>
  <c r="P469" i="1"/>
  <c r="N469" i="1"/>
  <c r="L469" i="1"/>
  <c r="J469" i="1"/>
  <c r="H469" i="1"/>
  <c r="F469" i="1"/>
  <c r="D469" i="1"/>
  <c r="C467" i="1"/>
  <c r="P465" i="1"/>
  <c r="N465" i="1"/>
  <c r="L465" i="1"/>
  <c r="J465" i="1"/>
  <c r="H465" i="1"/>
  <c r="F465" i="1"/>
  <c r="D465" i="1"/>
  <c r="P464" i="1"/>
  <c r="N464" i="1"/>
  <c r="L464" i="1"/>
  <c r="J464" i="1"/>
  <c r="H464" i="1"/>
  <c r="F464" i="1"/>
  <c r="D464" i="1"/>
  <c r="T463" i="1"/>
  <c r="P463" i="1"/>
  <c r="N463" i="1"/>
  <c r="L463" i="1"/>
  <c r="J463" i="1"/>
  <c r="H463" i="1"/>
  <c r="F463" i="1"/>
  <c r="D463" i="1"/>
  <c r="P462" i="1"/>
  <c r="N462" i="1"/>
  <c r="L462" i="1"/>
  <c r="J462" i="1"/>
  <c r="H462" i="1"/>
  <c r="F462" i="1"/>
  <c r="D462" i="1"/>
  <c r="P461" i="1"/>
  <c r="N461" i="1"/>
  <c r="L461" i="1"/>
  <c r="J461" i="1"/>
  <c r="H461" i="1"/>
  <c r="F461" i="1"/>
  <c r="D461" i="1"/>
  <c r="C459" i="1"/>
  <c r="P457" i="1"/>
  <c r="N457" i="1"/>
  <c r="L457" i="1"/>
  <c r="J457" i="1"/>
  <c r="H457" i="1"/>
  <c r="F457" i="1"/>
  <c r="D457" i="1"/>
  <c r="P456" i="1"/>
  <c r="N456" i="1"/>
  <c r="L456" i="1"/>
  <c r="J456" i="1"/>
  <c r="H456" i="1"/>
  <c r="F456" i="1"/>
  <c r="D456" i="1"/>
  <c r="P455" i="1"/>
  <c r="N455" i="1"/>
  <c r="L455" i="1"/>
  <c r="J455" i="1"/>
  <c r="H455" i="1"/>
  <c r="F455" i="1"/>
  <c r="D455" i="1"/>
  <c r="T454" i="1"/>
  <c r="P454" i="1"/>
  <c r="N454" i="1"/>
  <c r="L454" i="1"/>
  <c r="J454" i="1"/>
  <c r="H454" i="1"/>
  <c r="F454" i="1"/>
  <c r="D454" i="1"/>
  <c r="P453" i="1"/>
  <c r="N453" i="1"/>
  <c r="L453" i="1"/>
  <c r="J453" i="1"/>
  <c r="H453" i="1"/>
  <c r="F453" i="1"/>
  <c r="D453" i="1"/>
  <c r="P452" i="1"/>
  <c r="N452" i="1"/>
  <c r="L452" i="1"/>
  <c r="J452" i="1"/>
  <c r="H452" i="1"/>
  <c r="F452" i="1"/>
  <c r="D452" i="1"/>
  <c r="C450" i="1"/>
  <c r="P448" i="1"/>
  <c r="N448" i="1"/>
  <c r="L448" i="1"/>
  <c r="J448" i="1"/>
  <c r="H448" i="1"/>
  <c r="F448" i="1"/>
  <c r="D448" i="1"/>
  <c r="P447" i="1"/>
  <c r="N447" i="1"/>
  <c r="L447" i="1"/>
  <c r="J447" i="1"/>
  <c r="H447" i="1"/>
  <c r="F447" i="1"/>
  <c r="D447" i="1"/>
  <c r="P446" i="1"/>
  <c r="N446" i="1"/>
  <c r="L446" i="1"/>
  <c r="J446" i="1"/>
  <c r="H446" i="1"/>
  <c r="F446" i="1"/>
  <c r="D446" i="1"/>
  <c r="P445" i="1"/>
  <c r="N445" i="1"/>
  <c r="L445" i="1"/>
  <c r="J445" i="1"/>
  <c r="H445" i="1"/>
  <c r="F445" i="1"/>
  <c r="D445" i="1"/>
  <c r="P444" i="1"/>
  <c r="N444" i="1"/>
  <c r="L444" i="1"/>
  <c r="J444" i="1"/>
  <c r="H444" i="1"/>
  <c r="F444" i="1"/>
  <c r="D444" i="1"/>
  <c r="P443" i="1"/>
  <c r="N443" i="1"/>
  <c r="L443" i="1"/>
  <c r="J443" i="1"/>
  <c r="H443" i="1"/>
  <c r="F443" i="1"/>
  <c r="D443" i="1"/>
  <c r="P442" i="1"/>
  <c r="N442" i="1"/>
  <c r="L442" i="1"/>
  <c r="J442" i="1"/>
  <c r="H442" i="1"/>
  <c r="F442" i="1"/>
  <c r="D442" i="1"/>
  <c r="T441" i="1"/>
  <c r="P441" i="1"/>
  <c r="N441" i="1"/>
  <c r="L441" i="1"/>
  <c r="J441" i="1"/>
  <c r="H441" i="1"/>
  <c r="F441" i="1"/>
  <c r="D441" i="1"/>
  <c r="P440" i="1"/>
  <c r="N440" i="1"/>
  <c r="L440" i="1"/>
  <c r="J440" i="1"/>
  <c r="H440" i="1"/>
  <c r="F440" i="1"/>
  <c r="D440" i="1"/>
  <c r="P439" i="1"/>
  <c r="N439" i="1"/>
  <c r="L439" i="1"/>
  <c r="J439" i="1"/>
  <c r="H439" i="1"/>
  <c r="F439" i="1"/>
  <c r="D439" i="1"/>
  <c r="C437" i="1"/>
  <c r="P435" i="1"/>
  <c r="N435" i="1"/>
  <c r="L435" i="1"/>
  <c r="J435" i="1"/>
  <c r="H435" i="1"/>
  <c r="F435" i="1"/>
  <c r="D435" i="1"/>
  <c r="P434" i="1"/>
  <c r="N434" i="1"/>
  <c r="L434" i="1"/>
  <c r="J434" i="1"/>
  <c r="H434" i="1"/>
  <c r="F434" i="1"/>
  <c r="D434" i="1"/>
  <c r="P433" i="1"/>
  <c r="N433" i="1"/>
  <c r="L433" i="1"/>
  <c r="J433" i="1"/>
  <c r="H433" i="1"/>
  <c r="F433" i="1"/>
  <c r="D433" i="1"/>
  <c r="P432" i="1"/>
  <c r="N432" i="1"/>
  <c r="L432" i="1"/>
  <c r="J432" i="1"/>
  <c r="H432" i="1"/>
  <c r="F432" i="1"/>
  <c r="D432" i="1"/>
  <c r="T431" i="1"/>
  <c r="P431" i="1"/>
  <c r="N431" i="1"/>
  <c r="L431" i="1"/>
  <c r="J431" i="1"/>
  <c r="H431" i="1"/>
  <c r="F431" i="1"/>
  <c r="D431" i="1"/>
  <c r="P430" i="1"/>
  <c r="N430" i="1"/>
  <c r="L430" i="1"/>
  <c r="J430" i="1"/>
  <c r="H430" i="1"/>
  <c r="F430" i="1"/>
  <c r="D430" i="1"/>
  <c r="P429" i="1"/>
  <c r="N429" i="1"/>
  <c r="L429" i="1"/>
  <c r="J429" i="1"/>
  <c r="H429" i="1"/>
  <c r="F429" i="1"/>
  <c r="D429" i="1"/>
  <c r="C427" i="1"/>
  <c r="P425" i="1"/>
  <c r="N425" i="1"/>
  <c r="L425" i="1"/>
  <c r="J425" i="1"/>
  <c r="H425" i="1"/>
  <c r="F425" i="1"/>
  <c r="D425" i="1"/>
  <c r="T424" i="1"/>
  <c r="P424" i="1"/>
  <c r="N424" i="1"/>
  <c r="L424" i="1"/>
  <c r="J424" i="1"/>
  <c r="H424" i="1"/>
  <c r="F424" i="1"/>
  <c r="D424" i="1"/>
  <c r="P423" i="1"/>
  <c r="N423" i="1"/>
  <c r="L423" i="1"/>
  <c r="J423" i="1"/>
  <c r="H423" i="1"/>
  <c r="F423" i="1"/>
  <c r="D423" i="1"/>
  <c r="P422" i="1"/>
  <c r="N422" i="1"/>
  <c r="L422" i="1"/>
  <c r="J422" i="1"/>
  <c r="H422" i="1"/>
  <c r="F422" i="1"/>
  <c r="D422" i="1"/>
  <c r="C420" i="1"/>
  <c r="P418" i="1"/>
  <c r="N418" i="1"/>
  <c r="L418" i="1"/>
  <c r="J418" i="1"/>
  <c r="H418" i="1"/>
  <c r="F418" i="1"/>
  <c r="D418" i="1"/>
  <c r="P417" i="1"/>
  <c r="N417" i="1"/>
  <c r="L417" i="1"/>
  <c r="J417" i="1"/>
  <c r="H417" i="1"/>
  <c r="F417" i="1"/>
  <c r="D417" i="1"/>
  <c r="T416" i="1"/>
  <c r="P416" i="1"/>
  <c r="N416" i="1"/>
  <c r="L416" i="1"/>
  <c r="J416" i="1"/>
  <c r="H416" i="1"/>
  <c r="F416" i="1"/>
  <c r="D416" i="1"/>
  <c r="P415" i="1"/>
  <c r="N415" i="1"/>
  <c r="L415" i="1"/>
  <c r="J415" i="1"/>
  <c r="H415" i="1"/>
  <c r="F415" i="1"/>
  <c r="D415" i="1"/>
  <c r="P414" i="1"/>
  <c r="N414" i="1"/>
  <c r="L414" i="1"/>
  <c r="J414" i="1"/>
  <c r="H414" i="1"/>
  <c r="F414" i="1"/>
  <c r="D414" i="1"/>
  <c r="C412" i="1"/>
  <c r="P410" i="1"/>
  <c r="N410" i="1"/>
  <c r="L410" i="1"/>
  <c r="J410" i="1"/>
  <c r="H410" i="1"/>
  <c r="F410" i="1"/>
  <c r="D410" i="1"/>
  <c r="P409" i="1"/>
  <c r="N409" i="1"/>
  <c r="L409" i="1"/>
  <c r="J409" i="1"/>
  <c r="H409" i="1"/>
  <c r="F409" i="1"/>
  <c r="D409" i="1"/>
  <c r="P408" i="1"/>
  <c r="N408" i="1"/>
  <c r="L408" i="1"/>
  <c r="J408" i="1"/>
  <c r="H408" i="1"/>
  <c r="F408" i="1"/>
  <c r="D408" i="1"/>
  <c r="T407" i="1"/>
  <c r="P407" i="1"/>
  <c r="N407" i="1"/>
  <c r="L407" i="1"/>
  <c r="J407" i="1"/>
  <c r="H407" i="1"/>
  <c r="F407" i="1"/>
  <c r="D407" i="1"/>
  <c r="P406" i="1"/>
  <c r="N406" i="1"/>
  <c r="L406" i="1"/>
  <c r="J406" i="1"/>
  <c r="H406" i="1"/>
  <c r="F406" i="1"/>
  <c r="D406" i="1"/>
  <c r="P405" i="1"/>
  <c r="N405" i="1"/>
  <c r="L405" i="1"/>
  <c r="J405" i="1"/>
  <c r="H405" i="1"/>
  <c r="F405" i="1"/>
  <c r="D405" i="1"/>
  <c r="C403" i="1"/>
  <c r="J401" i="1"/>
  <c r="H401" i="1"/>
  <c r="F401" i="1"/>
  <c r="D401" i="1"/>
  <c r="J400" i="1"/>
  <c r="H400" i="1"/>
  <c r="F400" i="1"/>
  <c r="D400" i="1"/>
  <c r="J399" i="1"/>
  <c r="H399" i="1"/>
  <c r="F399" i="1"/>
  <c r="D399" i="1"/>
  <c r="J398" i="1"/>
  <c r="H398" i="1"/>
  <c r="F398" i="1"/>
  <c r="D398" i="1"/>
  <c r="J397" i="1"/>
  <c r="H397" i="1"/>
  <c r="F397" i="1"/>
  <c r="D397" i="1"/>
  <c r="J396" i="1"/>
  <c r="H396" i="1"/>
  <c r="F396" i="1"/>
  <c r="D396" i="1"/>
  <c r="J395" i="1"/>
  <c r="H395" i="1"/>
  <c r="F395" i="1"/>
  <c r="D395" i="1"/>
  <c r="J394" i="1"/>
  <c r="H394" i="1"/>
  <c r="F394" i="1"/>
  <c r="D394" i="1"/>
  <c r="J393" i="1"/>
  <c r="H393" i="1"/>
  <c r="F393" i="1"/>
  <c r="D393" i="1"/>
  <c r="J392" i="1"/>
  <c r="H392" i="1"/>
  <c r="F392" i="1"/>
  <c r="D392" i="1"/>
  <c r="J391" i="1"/>
  <c r="H391" i="1"/>
  <c r="F391" i="1"/>
  <c r="D391" i="1"/>
  <c r="T390" i="1"/>
  <c r="J390" i="1"/>
  <c r="H390" i="1"/>
  <c r="F390" i="1"/>
  <c r="D390" i="1"/>
  <c r="J389" i="1"/>
  <c r="H389" i="1"/>
  <c r="F389" i="1"/>
  <c r="D389" i="1"/>
  <c r="J388" i="1"/>
  <c r="H388" i="1"/>
  <c r="F388" i="1"/>
  <c r="D388" i="1"/>
  <c r="C386" i="1"/>
  <c r="P384" i="1"/>
  <c r="N384" i="1"/>
  <c r="L384" i="1"/>
  <c r="J384" i="1"/>
  <c r="H384" i="1"/>
  <c r="F384" i="1"/>
  <c r="D384" i="1"/>
  <c r="P383" i="1"/>
  <c r="N383" i="1"/>
  <c r="L383" i="1"/>
  <c r="J383" i="1"/>
  <c r="H383" i="1"/>
  <c r="F383" i="1"/>
  <c r="D383" i="1"/>
  <c r="T382" i="1"/>
  <c r="P382" i="1"/>
  <c r="N382" i="1"/>
  <c r="L382" i="1"/>
  <c r="J382" i="1"/>
  <c r="H382" i="1"/>
  <c r="F382" i="1"/>
  <c r="D382" i="1"/>
  <c r="P381" i="1"/>
  <c r="N381" i="1"/>
  <c r="L381" i="1"/>
  <c r="J381" i="1"/>
  <c r="H381" i="1"/>
  <c r="F381" i="1"/>
  <c r="D381" i="1"/>
  <c r="P380" i="1"/>
  <c r="N380" i="1"/>
  <c r="L380" i="1"/>
  <c r="J380" i="1"/>
  <c r="H380" i="1"/>
  <c r="F380" i="1"/>
  <c r="D380" i="1"/>
  <c r="C378" i="1"/>
  <c r="P376" i="1"/>
  <c r="N376" i="1"/>
  <c r="L376" i="1"/>
  <c r="J376" i="1"/>
  <c r="H376" i="1"/>
  <c r="F376" i="1"/>
  <c r="D376" i="1"/>
  <c r="P375" i="1"/>
  <c r="N375" i="1"/>
  <c r="L375" i="1"/>
  <c r="J375" i="1"/>
  <c r="H375" i="1"/>
  <c r="F375" i="1"/>
  <c r="D375" i="1"/>
  <c r="P374" i="1"/>
  <c r="N374" i="1"/>
  <c r="L374" i="1"/>
  <c r="J374" i="1"/>
  <c r="H374" i="1"/>
  <c r="F374" i="1"/>
  <c r="D374" i="1"/>
  <c r="T373" i="1"/>
  <c r="P373" i="1"/>
  <c r="N373" i="1"/>
  <c r="L373" i="1"/>
  <c r="J373" i="1"/>
  <c r="H373" i="1"/>
  <c r="F373" i="1"/>
  <c r="D373" i="1"/>
  <c r="P372" i="1"/>
  <c r="N372" i="1"/>
  <c r="L372" i="1"/>
  <c r="J372" i="1"/>
  <c r="H372" i="1"/>
  <c r="F372" i="1"/>
  <c r="D372" i="1"/>
  <c r="P371" i="1"/>
  <c r="N371" i="1"/>
  <c r="L371" i="1"/>
  <c r="J371" i="1"/>
  <c r="H371" i="1"/>
  <c r="F371" i="1"/>
  <c r="D371" i="1"/>
  <c r="C369" i="1"/>
  <c r="P367" i="1"/>
  <c r="N367" i="1"/>
  <c r="L367" i="1"/>
  <c r="J367" i="1"/>
  <c r="H367" i="1"/>
  <c r="D367" i="1"/>
  <c r="P366" i="1"/>
  <c r="N366" i="1"/>
  <c r="L366" i="1"/>
  <c r="J366" i="1"/>
  <c r="H366" i="1"/>
  <c r="F366" i="1"/>
  <c r="D366" i="1"/>
  <c r="P365" i="1"/>
  <c r="N365" i="1"/>
  <c r="L365" i="1"/>
  <c r="J365" i="1"/>
  <c r="H365" i="1"/>
  <c r="F365" i="1"/>
  <c r="D365" i="1"/>
  <c r="T364" i="1"/>
  <c r="P364" i="1"/>
  <c r="N364" i="1"/>
  <c r="L364" i="1"/>
  <c r="J364" i="1"/>
  <c r="H364" i="1"/>
  <c r="F364" i="1"/>
  <c r="D364" i="1"/>
  <c r="P363" i="1"/>
  <c r="N363" i="1"/>
  <c r="L363" i="1"/>
  <c r="J363" i="1"/>
  <c r="H363" i="1"/>
  <c r="F363" i="1"/>
  <c r="D363" i="1"/>
  <c r="P362" i="1"/>
  <c r="N362" i="1"/>
  <c r="L362" i="1"/>
  <c r="J362" i="1"/>
  <c r="H362" i="1"/>
  <c r="F362" i="1"/>
  <c r="D362" i="1"/>
  <c r="E358" i="1"/>
  <c r="D358" i="1" s="1"/>
  <c r="E357" i="1"/>
  <c r="T356" i="1"/>
  <c r="E356" i="1"/>
  <c r="D356" i="1" s="1"/>
  <c r="E355" i="1"/>
  <c r="C354" i="1"/>
  <c r="E354" i="1" s="1"/>
  <c r="C352" i="1"/>
  <c r="P350" i="1"/>
  <c r="N350" i="1"/>
  <c r="L350" i="1"/>
  <c r="J350" i="1"/>
  <c r="H350" i="1"/>
  <c r="F350" i="1"/>
  <c r="D350" i="1"/>
  <c r="P349" i="1"/>
  <c r="N349" i="1"/>
  <c r="L349" i="1"/>
  <c r="J349" i="1"/>
  <c r="H349" i="1"/>
  <c r="F349" i="1"/>
  <c r="D349" i="1"/>
  <c r="T348" i="1"/>
  <c r="P348" i="1"/>
  <c r="N348" i="1"/>
  <c r="L348" i="1"/>
  <c r="J348" i="1"/>
  <c r="H348" i="1"/>
  <c r="F348" i="1"/>
  <c r="D348" i="1"/>
  <c r="P347" i="1"/>
  <c r="N347" i="1"/>
  <c r="L347" i="1"/>
  <c r="J347" i="1"/>
  <c r="H347" i="1"/>
  <c r="F347" i="1"/>
  <c r="D347" i="1"/>
  <c r="P346" i="1"/>
  <c r="N346" i="1"/>
  <c r="L346" i="1"/>
  <c r="J346" i="1"/>
  <c r="H346" i="1"/>
  <c r="F346" i="1"/>
  <c r="D346" i="1"/>
  <c r="C344" i="1"/>
  <c r="P342" i="1"/>
  <c r="N342" i="1"/>
  <c r="L342" i="1"/>
  <c r="J342" i="1"/>
  <c r="H342" i="1"/>
  <c r="F342" i="1"/>
  <c r="D342" i="1"/>
  <c r="P341" i="1"/>
  <c r="N341" i="1"/>
  <c r="L341" i="1"/>
  <c r="J341" i="1"/>
  <c r="H341" i="1"/>
  <c r="F341" i="1"/>
  <c r="D341" i="1"/>
  <c r="P340" i="1"/>
  <c r="N340" i="1"/>
  <c r="L340" i="1"/>
  <c r="J340" i="1"/>
  <c r="H340" i="1"/>
  <c r="F340" i="1"/>
  <c r="D340" i="1"/>
  <c r="P339" i="1"/>
  <c r="N339" i="1"/>
  <c r="L339" i="1"/>
  <c r="J339" i="1"/>
  <c r="H339" i="1"/>
  <c r="F339" i="1"/>
  <c r="D339" i="1"/>
  <c r="T338" i="1"/>
  <c r="P338" i="1"/>
  <c r="N338" i="1"/>
  <c r="L338" i="1"/>
  <c r="J338" i="1"/>
  <c r="H338" i="1"/>
  <c r="F338" i="1"/>
  <c r="D338" i="1"/>
  <c r="P337" i="1"/>
  <c r="N337" i="1"/>
  <c r="L337" i="1"/>
  <c r="J337" i="1"/>
  <c r="H337" i="1"/>
  <c r="F337" i="1"/>
  <c r="D337" i="1"/>
  <c r="P336" i="1"/>
  <c r="N336" i="1"/>
  <c r="L336" i="1"/>
  <c r="J336" i="1"/>
  <c r="H336" i="1"/>
  <c r="F336" i="1"/>
  <c r="D336" i="1"/>
  <c r="C334" i="1"/>
  <c r="P332" i="1"/>
  <c r="N332" i="1"/>
  <c r="L332" i="1"/>
  <c r="J332" i="1"/>
  <c r="H332" i="1"/>
  <c r="F332" i="1"/>
  <c r="D332" i="1"/>
  <c r="P331" i="1"/>
  <c r="N331" i="1"/>
  <c r="L331" i="1"/>
  <c r="J331" i="1"/>
  <c r="H331" i="1"/>
  <c r="F331" i="1"/>
  <c r="D331" i="1"/>
  <c r="P330" i="1"/>
  <c r="N330" i="1"/>
  <c r="L330" i="1"/>
  <c r="J330" i="1"/>
  <c r="H330" i="1"/>
  <c r="F330" i="1"/>
  <c r="D330" i="1"/>
  <c r="P329" i="1"/>
  <c r="N329" i="1"/>
  <c r="L329" i="1"/>
  <c r="J329" i="1"/>
  <c r="H329" i="1"/>
  <c r="F329" i="1"/>
  <c r="D329" i="1"/>
  <c r="P328" i="1"/>
  <c r="N328" i="1"/>
  <c r="L328" i="1"/>
  <c r="J328" i="1"/>
  <c r="H328" i="1"/>
  <c r="F328" i="1"/>
  <c r="D328" i="1"/>
  <c r="T327" i="1"/>
  <c r="P327" i="1"/>
  <c r="N327" i="1"/>
  <c r="L327" i="1"/>
  <c r="J327" i="1"/>
  <c r="H327" i="1"/>
  <c r="F327" i="1"/>
  <c r="D327" i="1"/>
  <c r="P326" i="1"/>
  <c r="N326" i="1"/>
  <c r="L326" i="1"/>
  <c r="J326" i="1"/>
  <c r="H326" i="1"/>
  <c r="F326" i="1"/>
  <c r="D326" i="1"/>
  <c r="P325" i="1"/>
  <c r="N325" i="1"/>
  <c r="L325" i="1"/>
  <c r="J325" i="1"/>
  <c r="H325" i="1"/>
  <c r="F325" i="1"/>
  <c r="D325" i="1"/>
  <c r="O321" i="1"/>
  <c r="P321" i="1" s="1"/>
  <c r="M321" i="1"/>
  <c r="N321" i="1" s="1"/>
  <c r="K321" i="1"/>
  <c r="L321" i="1" s="1"/>
  <c r="I321" i="1"/>
  <c r="J321" i="1" s="1"/>
  <c r="G321" i="1"/>
  <c r="H321" i="1" s="1"/>
  <c r="E321" i="1"/>
  <c r="F321" i="1" s="1"/>
  <c r="C321" i="1"/>
  <c r="D321" i="1" s="1"/>
  <c r="O320" i="1"/>
  <c r="P320" i="1" s="1"/>
  <c r="M320" i="1"/>
  <c r="N320" i="1" s="1"/>
  <c r="K320" i="1"/>
  <c r="L320" i="1" s="1"/>
  <c r="I320" i="1"/>
  <c r="J320" i="1" s="1"/>
  <c r="G320" i="1"/>
  <c r="H320" i="1" s="1"/>
  <c r="E320" i="1"/>
  <c r="F320" i="1" s="1"/>
  <c r="C320" i="1"/>
  <c r="D320" i="1" s="1"/>
  <c r="O319" i="1"/>
  <c r="P319" i="1" s="1"/>
  <c r="M319" i="1"/>
  <c r="N319" i="1" s="1"/>
  <c r="K319" i="1"/>
  <c r="L319" i="1" s="1"/>
  <c r="I319" i="1"/>
  <c r="J319" i="1" s="1"/>
  <c r="G319" i="1"/>
  <c r="H319" i="1" s="1"/>
  <c r="E319" i="1"/>
  <c r="F319" i="1" s="1"/>
  <c r="C319" i="1"/>
  <c r="D319" i="1" s="1"/>
  <c r="O318" i="1"/>
  <c r="P318" i="1" s="1"/>
  <c r="M318" i="1"/>
  <c r="N318" i="1" s="1"/>
  <c r="K318" i="1"/>
  <c r="L318" i="1" s="1"/>
  <c r="I318" i="1"/>
  <c r="J318" i="1" s="1"/>
  <c r="G318" i="1"/>
  <c r="H318" i="1" s="1"/>
  <c r="E318" i="1"/>
  <c r="F318" i="1" s="1"/>
  <c r="C318" i="1"/>
  <c r="D318" i="1" s="1"/>
  <c r="C316" i="1"/>
  <c r="P314" i="1"/>
  <c r="N314" i="1"/>
  <c r="L314" i="1"/>
  <c r="J314" i="1"/>
  <c r="H314" i="1"/>
  <c r="F314" i="1"/>
  <c r="D314" i="1"/>
  <c r="P313" i="1"/>
  <c r="N313" i="1"/>
  <c r="L313" i="1"/>
  <c r="J313" i="1"/>
  <c r="H313" i="1"/>
  <c r="F313" i="1"/>
  <c r="D313" i="1"/>
  <c r="P312" i="1"/>
  <c r="N312" i="1"/>
  <c r="L312" i="1"/>
  <c r="J312" i="1"/>
  <c r="H312" i="1"/>
  <c r="F312" i="1"/>
  <c r="D312" i="1"/>
  <c r="P311" i="1"/>
  <c r="N311" i="1"/>
  <c r="L311" i="1"/>
  <c r="J311" i="1"/>
  <c r="H311" i="1"/>
  <c r="F311" i="1"/>
  <c r="D311" i="1"/>
  <c r="P310" i="1"/>
  <c r="N310" i="1"/>
  <c r="L310" i="1"/>
  <c r="J310" i="1"/>
  <c r="H310" i="1"/>
  <c r="F310" i="1"/>
  <c r="D310" i="1"/>
  <c r="P309" i="1"/>
  <c r="N309" i="1"/>
  <c r="L309" i="1"/>
  <c r="J309" i="1"/>
  <c r="H309" i="1"/>
  <c r="F309" i="1"/>
  <c r="D309" i="1"/>
  <c r="P308" i="1"/>
  <c r="N308" i="1"/>
  <c r="L308" i="1"/>
  <c r="J308" i="1"/>
  <c r="H308" i="1"/>
  <c r="F308" i="1"/>
  <c r="D308" i="1"/>
  <c r="P307" i="1"/>
  <c r="N307" i="1"/>
  <c r="L307" i="1"/>
  <c r="J307" i="1"/>
  <c r="H307" i="1"/>
  <c r="F307" i="1"/>
  <c r="D307" i="1"/>
  <c r="P306" i="1"/>
  <c r="N306" i="1"/>
  <c r="L306" i="1"/>
  <c r="J306" i="1"/>
  <c r="H306" i="1"/>
  <c r="F306" i="1"/>
  <c r="D306" i="1"/>
  <c r="P305" i="1"/>
  <c r="N305" i="1"/>
  <c r="L305" i="1"/>
  <c r="J305" i="1"/>
  <c r="H305" i="1"/>
  <c r="F305" i="1"/>
  <c r="D305" i="1"/>
  <c r="P304" i="1"/>
  <c r="N304" i="1"/>
  <c r="L304" i="1"/>
  <c r="J304" i="1"/>
  <c r="H304" i="1"/>
  <c r="F304" i="1"/>
  <c r="D304" i="1"/>
  <c r="P303" i="1"/>
  <c r="N303" i="1"/>
  <c r="L303" i="1"/>
  <c r="J303" i="1"/>
  <c r="H303" i="1"/>
  <c r="F303" i="1"/>
  <c r="D303" i="1"/>
  <c r="P302" i="1"/>
  <c r="N302" i="1"/>
  <c r="L302" i="1"/>
  <c r="J302" i="1"/>
  <c r="H302" i="1"/>
  <c r="F302" i="1"/>
  <c r="D302" i="1"/>
  <c r="P301" i="1"/>
  <c r="N301" i="1"/>
  <c r="L301" i="1"/>
  <c r="J301" i="1"/>
  <c r="H301" i="1"/>
  <c r="F301" i="1"/>
  <c r="D301" i="1"/>
  <c r="P300" i="1"/>
  <c r="N300" i="1"/>
  <c r="L300" i="1"/>
  <c r="J300" i="1"/>
  <c r="H300" i="1"/>
  <c r="F300" i="1"/>
  <c r="D300" i="1"/>
  <c r="P299" i="1"/>
  <c r="N299" i="1"/>
  <c r="L299" i="1"/>
  <c r="J299" i="1"/>
  <c r="H299" i="1"/>
  <c r="F299" i="1"/>
  <c r="D299" i="1"/>
  <c r="P298" i="1"/>
  <c r="N298" i="1"/>
  <c r="L298" i="1"/>
  <c r="J298" i="1"/>
  <c r="H298" i="1"/>
  <c r="F298" i="1"/>
  <c r="D298" i="1"/>
  <c r="P297" i="1"/>
  <c r="N297" i="1"/>
  <c r="L297" i="1"/>
  <c r="J297" i="1"/>
  <c r="H297" i="1"/>
  <c r="F297" i="1"/>
  <c r="D297" i="1"/>
  <c r="P296" i="1"/>
  <c r="N296" i="1"/>
  <c r="L296" i="1"/>
  <c r="J296" i="1"/>
  <c r="H296" i="1"/>
  <c r="F296" i="1"/>
  <c r="D296" i="1"/>
  <c r="T295" i="1"/>
  <c r="P295" i="1"/>
  <c r="N295" i="1"/>
  <c r="L295" i="1"/>
  <c r="J295" i="1"/>
  <c r="H295" i="1"/>
  <c r="F295" i="1"/>
  <c r="D295" i="1"/>
  <c r="P294" i="1"/>
  <c r="N294" i="1"/>
  <c r="L294" i="1"/>
  <c r="J294" i="1"/>
  <c r="H294" i="1"/>
  <c r="F294" i="1"/>
  <c r="D294" i="1"/>
  <c r="P293" i="1"/>
  <c r="N293" i="1"/>
  <c r="L293" i="1"/>
  <c r="J293" i="1"/>
  <c r="H293" i="1"/>
  <c r="F293" i="1"/>
  <c r="D293" i="1"/>
  <c r="C291" i="1"/>
  <c r="P289" i="1"/>
  <c r="N289" i="1"/>
  <c r="L289" i="1"/>
  <c r="J289" i="1"/>
  <c r="H289" i="1"/>
  <c r="F289" i="1"/>
  <c r="D289" i="1"/>
  <c r="P288" i="1"/>
  <c r="N288" i="1"/>
  <c r="L288" i="1"/>
  <c r="J288" i="1"/>
  <c r="H288" i="1"/>
  <c r="F288" i="1"/>
  <c r="D288" i="1"/>
  <c r="P287" i="1"/>
  <c r="N287" i="1"/>
  <c r="L287" i="1"/>
  <c r="J287" i="1"/>
  <c r="H287" i="1"/>
  <c r="F287" i="1"/>
  <c r="D287" i="1"/>
  <c r="P286" i="1"/>
  <c r="N286" i="1"/>
  <c r="L286" i="1"/>
  <c r="J286" i="1"/>
  <c r="H286" i="1"/>
  <c r="F286" i="1"/>
  <c r="D286" i="1"/>
  <c r="P285" i="1"/>
  <c r="N285" i="1"/>
  <c r="L285" i="1"/>
  <c r="J285" i="1"/>
  <c r="H285" i="1"/>
  <c r="F285" i="1"/>
  <c r="D285" i="1"/>
  <c r="T284" i="1"/>
  <c r="P284" i="1"/>
  <c r="N284" i="1"/>
  <c r="L284" i="1"/>
  <c r="J284" i="1"/>
  <c r="H284" i="1"/>
  <c r="F284" i="1"/>
  <c r="D284" i="1"/>
  <c r="P283" i="1"/>
  <c r="N283" i="1"/>
  <c r="L283" i="1"/>
  <c r="J283" i="1"/>
  <c r="H283" i="1"/>
  <c r="F283" i="1"/>
  <c r="D283" i="1"/>
  <c r="P282" i="1"/>
  <c r="N282" i="1"/>
  <c r="L282" i="1"/>
  <c r="J282" i="1"/>
  <c r="H282" i="1"/>
  <c r="F282" i="1"/>
  <c r="D282" i="1"/>
  <c r="O278" i="1"/>
  <c r="P278" i="1" s="1"/>
  <c r="M278" i="1"/>
  <c r="N278" i="1" s="1"/>
  <c r="K278" i="1"/>
  <c r="L278" i="1" s="1"/>
  <c r="I278" i="1"/>
  <c r="J278" i="1" s="1"/>
  <c r="G278" i="1"/>
  <c r="H278" i="1" s="1"/>
  <c r="E278" i="1"/>
  <c r="F278" i="1" s="1"/>
  <c r="C278" i="1"/>
  <c r="D278" i="1" s="1"/>
  <c r="O277" i="1"/>
  <c r="P277" i="1" s="1"/>
  <c r="M277" i="1"/>
  <c r="N277" i="1" s="1"/>
  <c r="K277" i="1"/>
  <c r="L277" i="1" s="1"/>
  <c r="I277" i="1"/>
  <c r="J277" i="1" s="1"/>
  <c r="G277" i="1"/>
  <c r="H277" i="1" s="1"/>
  <c r="E277" i="1"/>
  <c r="F277" i="1" s="1"/>
  <c r="C277" i="1"/>
  <c r="AB276" i="1"/>
  <c r="P276" i="1"/>
  <c r="O276" i="1"/>
  <c r="M276" i="1"/>
  <c r="N276" i="1" s="1"/>
  <c r="K276" i="1"/>
  <c r="L276" i="1" s="1"/>
  <c r="I276" i="1"/>
  <c r="J276" i="1" s="1"/>
  <c r="G276" i="1"/>
  <c r="H276" i="1" s="1"/>
  <c r="E276" i="1"/>
  <c r="F276" i="1" s="1"/>
  <c r="C276" i="1"/>
  <c r="O275" i="1"/>
  <c r="P275" i="1" s="1"/>
  <c r="M275" i="1"/>
  <c r="N275" i="1" s="1"/>
  <c r="K275" i="1"/>
  <c r="L275" i="1" s="1"/>
  <c r="I275" i="1"/>
  <c r="J275" i="1" s="1"/>
  <c r="G275" i="1"/>
  <c r="H275" i="1" s="1"/>
  <c r="E275" i="1"/>
  <c r="F275" i="1" s="1"/>
  <c r="C275" i="1"/>
  <c r="O274" i="1"/>
  <c r="P274" i="1" s="1"/>
  <c r="M274" i="1"/>
  <c r="N274" i="1" s="1"/>
  <c r="K274" i="1"/>
  <c r="L274" i="1" s="1"/>
  <c r="I274" i="1"/>
  <c r="J274" i="1" s="1"/>
  <c r="G274" i="1"/>
  <c r="H274" i="1" s="1"/>
  <c r="E274" i="1"/>
  <c r="F274" i="1" s="1"/>
  <c r="C274" i="1"/>
  <c r="C272" i="1"/>
  <c r="P270" i="1"/>
  <c r="N270" i="1"/>
  <c r="L270" i="1"/>
  <c r="J270" i="1"/>
  <c r="H270" i="1"/>
  <c r="F270" i="1"/>
  <c r="D270" i="1"/>
  <c r="P269" i="1"/>
  <c r="N269" i="1"/>
  <c r="L269" i="1"/>
  <c r="J269" i="1"/>
  <c r="H269" i="1"/>
  <c r="F269" i="1"/>
  <c r="D269" i="1"/>
  <c r="P268" i="1"/>
  <c r="N268" i="1"/>
  <c r="L268" i="1"/>
  <c r="J268" i="1"/>
  <c r="H268" i="1"/>
  <c r="F268" i="1"/>
  <c r="D268" i="1"/>
  <c r="P267" i="1"/>
  <c r="N267" i="1"/>
  <c r="L267" i="1"/>
  <c r="J267" i="1"/>
  <c r="H267" i="1"/>
  <c r="F267" i="1"/>
  <c r="D267" i="1"/>
  <c r="T266" i="1"/>
  <c r="P266" i="1"/>
  <c r="N266" i="1"/>
  <c r="L266" i="1"/>
  <c r="J266" i="1"/>
  <c r="H266" i="1"/>
  <c r="F266" i="1"/>
  <c r="D266" i="1"/>
  <c r="P265" i="1"/>
  <c r="N265" i="1"/>
  <c r="L265" i="1"/>
  <c r="J265" i="1"/>
  <c r="H265" i="1"/>
  <c r="F265" i="1"/>
  <c r="D265" i="1"/>
  <c r="P264" i="1"/>
  <c r="N264" i="1"/>
  <c r="L264" i="1"/>
  <c r="J264" i="1"/>
  <c r="H264" i="1"/>
  <c r="F264" i="1"/>
  <c r="D264" i="1"/>
  <c r="C262" i="1"/>
  <c r="P260" i="1"/>
  <c r="N260" i="1"/>
  <c r="L260" i="1"/>
  <c r="J260" i="1"/>
  <c r="H260" i="1"/>
  <c r="F260" i="1"/>
  <c r="D260" i="1"/>
  <c r="P259" i="1"/>
  <c r="N259" i="1"/>
  <c r="L259" i="1"/>
  <c r="J259" i="1"/>
  <c r="H259" i="1"/>
  <c r="F259" i="1"/>
  <c r="D259" i="1"/>
  <c r="T258" i="1"/>
  <c r="P258" i="1"/>
  <c r="N258" i="1"/>
  <c r="L258" i="1"/>
  <c r="J258" i="1"/>
  <c r="H258" i="1"/>
  <c r="F258" i="1"/>
  <c r="D258" i="1"/>
  <c r="P257" i="1"/>
  <c r="N257" i="1"/>
  <c r="L257" i="1"/>
  <c r="J257" i="1"/>
  <c r="H257" i="1"/>
  <c r="F257" i="1"/>
  <c r="D257" i="1"/>
  <c r="P256" i="1"/>
  <c r="N256" i="1"/>
  <c r="L256" i="1"/>
  <c r="J256" i="1"/>
  <c r="H256" i="1"/>
  <c r="F256" i="1"/>
  <c r="D256" i="1"/>
  <c r="C254" i="1"/>
  <c r="P252" i="1"/>
  <c r="N252" i="1"/>
  <c r="L252" i="1"/>
  <c r="J252" i="1"/>
  <c r="H252" i="1"/>
  <c r="F252" i="1"/>
  <c r="D252" i="1"/>
  <c r="P251" i="1"/>
  <c r="N251" i="1"/>
  <c r="L251" i="1"/>
  <c r="J251" i="1"/>
  <c r="H251" i="1"/>
  <c r="F251" i="1"/>
  <c r="D251" i="1"/>
  <c r="P250" i="1"/>
  <c r="N250" i="1"/>
  <c r="L250" i="1"/>
  <c r="J250" i="1"/>
  <c r="H250" i="1"/>
  <c r="F250" i="1"/>
  <c r="D250" i="1"/>
  <c r="P249" i="1"/>
  <c r="N249" i="1"/>
  <c r="L249" i="1"/>
  <c r="J249" i="1"/>
  <c r="H249" i="1"/>
  <c r="F249" i="1"/>
  <c r="D249" i="1"/>
  <c r="P248" i="1"/>
  <c r="N248" i="1"/>
  <c r="L248" i="1"/>
  <c r="J248" i="1"/>
  <c r="H248" i="1"/>
  <c r="F248" i="1"/>
  <c r="D248" i="1"/>
  <c r="P247" i="1"/>
  <c r="N247" i="1"/>
  <c r="L247" i="1"/>
  <c r="J247" i="1"/>
  <c r="H247" i="1"/>
  <c r="F247" i="1"/>
  <c r="D247" i="1"/>
  <c r="T246" i="1"/>
  <c r="P246" i="1"/>
  <c r="N246" i="1"/>
  <c r="L246" i="1"/>
  <c r="J246" i="1"/>
  <c r="H246" i="1"/>
  <c r="F246" i="1"/>
  <c r="D246" i="1"/>
  <c r="P245" i="1"/>
  <c r="N245" i="1"/>
  <c r="L245" i="1"/>
  <c r="J245" i="1"/>
  <c r="H245" i="1"/>
  <c r="F245" i="1"/>
  <c r="D245" i="1"/>
  <c r="P244" i="1"/>
  <c r="N244" i="1"/>
  <c r="L244" i="1"/>
  <c r="J244" i="1"/>
  <c r="H244" i="1"/>
  <c r="F244" i="1"/>
  <c r="D244" i="1"/>
  <c r="E240" i="1"/>
  <c r="D240" i="1" s="1"/>
  <c r="D239" i="1"/>
  <c r="E239" i="1"/>
  <c r="E238" i="1"/>
  <c r="D238" i="1" s="1"/>
  <c r="E237" i="1"/>
  <c r="D237" i="1" s="1"/>
  <c r="E236" i="1"/>
  <c r="D236" i="1" s="1"/>
  <c r="D235" i="1"/>
  <c r="E235" i="1"/>
  <c r="E234" i="1"/>
  <c r="D234" i="1" s="1"/>
  <c r="D233" i="1"/>
  <c r="E233" i="1"/>
  <c r="E232" i="1"/>
  <c r="D232" i="1" s="1"/>
  <c r="E231" i="1"/>
  <c r="D231" i="1" s="1"/>
  <c r="E230" i="1"/>
  <c r="D230" i="1" s="1"/>
  <c r="E226" i="1"/>
  <c r="D226" i="1" s="1"/>
  <c r="E225" i="1"/>
  <c r="D225" i="1" s="1"/>
  <c r="T224" i="1"/>
  <c r="E224" i="1"/>
  <c r="E223" i="1"/>
  <c r="D223" i="1" s="1"/>
  <c r="E222" i="1"/>
  <c r="D222" i="1" s="1"/>
  <c r="E221" i="1"/>
  <c r="C219" i="1"/>
  <c r="P217" i="1"/>
  <c r="N217" i="1"/>
  <c r="L217" i="1"/>
  <c r="J217" i="1"/>
  <c r="H217" i="1"/>
  <c r="F217" i="1"/>
  <c r="D217" i="1"/>
  <c r="P216" i="1"/>
  <c r="N216" i="1"/>
  <c r="L216" i="1"/>
  <c r="J216" i="1"/>
  <c r="H216" i="1"/>
  <c r="F216" i="1"/>
  <c r="D216" i="1"/>
  <c r="P215" i="1"/>
  <c r="N215" i="1"/>
  <c r="L215" i="1"/>
  <c r="J215" i="1"/>
  <c r="H215" i="1"/>
  <c r="F215" i="1"/>
  <c r="D215" i="1"/>
  <c r="P214" i="1"/>
  <c r="N214" i="1"/>
  <c r="L214" i="1"/>
  <c r="J214" i="1"/>
  <c r="H214" i="1"/>
  <c r="F214" i="1"/>
  <c r="D214" i="1"/>
  <c r="P213" i="1"/>
  <c r="N213" i="1"/>
  <c r="L213" i="1"/>
  <c r="J213" i="1"/>
  <c r="H213" i="1"/>
  <c r="F213" i="1"/>
  <c r="D213" i="1"/>
  <c r="P212" i="1"/>
  <c r="N212" i="1"/>
  <c r="L212" i="1"/>
  <c r="J212" i="1"/>
  <c r="H212" i="1"/>
  <c r="F212" i="1"/>
  <c r="D212" i="1"/>
  <c r="P211" i="1"/>
  <c r="N211" i="1"/>
  <c r="L211" i="1"/>
  <c r="J211" i="1"/>
  <c r="H211" i="1"/>
  <c r="F211" i="1"/>
  <c r="D211" i="1"/>
  <c r="P210" i="1"/>
  <c r="N210" i="1"/>
  <c r="L210" i="1"/>
  <c r="J210" i="1"/>
  <c r="H210" i="1"/>
  <c r="F210" i="1"/>
  <c r="D210" i="1"/>
  <c r="P209" i="1"/>
  <c r="N209" i="1"/>
  <c r="L209" i="1"/>
  <c r="J209" i="1"/>
  <c r="H209" i="1"/>
  <c r="F209" i="1"/>
  <c r="D209" i="1"/>
  <c r="T208" i="1"/>
  <c r="P208" i="1"/>
  <c r="N208" i="1"/>
  <c r="L208" i="1"/>
  <c r="J208" i="1"/>
  <c r="H208" i="1"/>
  <c r="F208" i="1"/>
  <c r="D208" i="1"/>
  <c r="P207" i="1"/>
  <c r="N207" i="1"/>
  <c r="L207" i="1"/>
  <c r="J207" i="1"/>
  <c r="H207" i="1"/>
  <c r="F207" i="1"/>
  <c r="D207" i="1"/>
  <c r="P206" i="1"/>
  <c r="N206" i="1"/>
  <c r="L206" i="1"/>
  <c r="J206" i="1"/>
  <c r="H206" i="1"/>
  <c r="F206" i="1"/>
  <c r="D206" i="1"/>
  <c r="P205" i="1"/>
  <c r="N205" i="1"/>
  <c r="L205" i="1"/>
  <c r="J205" i="1"/>
  <c r="H205" i="1"/>
  <c r="F205" i="1"/>
  <c r="D205" i="1"/>
  <c r="C203" i="1"/>
  <c r="P201" i="1"/>
  <c r="N201" i="1"/>
  <c r="L201" i="1"/>
  <c r="J201" i="1"/>
  <c r="H201" i="1"/>
  <c r="F201" i="1"/>
  <c r="D201" i="1"/>
  <c r="T200" i="1"/>
  <c r="P200" i="1"/>
  <c r="N200" i="1"/>
  <c r="L200" i="1"/>
  <c r="J200" i="1"/>
  <c r="H200" i="1"/>
  <c r="F200" i="1"/>
  <c r="D200" i="1"/>
  <c r="P199" i="1"/>
  <c r="N199" i="1"/>
  <c r="L199" i="1"/>
  <c r="J199" i="1"/>
  <c r="H199" i="1"/>
  <c r="F199" i="1"/>
  <c r="D199" i="1"/>
  <c r="P198" i="1"/>
  <c r="N198" i="1"/>
  <c r="L198" i="1"/>
  <c r="J198" i="1"/>
  <c r="H198" i="1"/>
  <c r="F198" i="1"/>
  <c r="D198" i="1"/>
  <c r="P197" i="1"/>
  <c r="N197" i="1"/>
  <c r="L197" i="1"/>
  <c r="J197" i="1"/>
  <c r="H197" i="1"/>
  <c r="F197" i="1"/>
  <c r="D197" i="1"/>
  <c r="C195" i="1"/>
  <c r="P193" i="1"/>
  <c r="N193" i="1"/>
  <c r="L193" i="1"/>
  <c r="J193" i="1"/>
  <c r="H193" i="1"/>
  <c r="F193" i="1"/>
  <c r="D193" i="1"/>
  <c r="P192" i="1"/>
  <c r="N192" i="1"/>
  <c r="L192" i="1"/>
  <c r="J192" i="1"/>
  <c r="H192" i="1"/>
  <c r="F192" i="1"/>
  <c r="D192" i="1"/>
  <c r="P191" i="1"/>
  <c r="N191" i="1"/>
  <c r="L191" i="1"/>
  <c r="J191" i="1"/>
  <c r="H191" i="1"/>
  <c r="F191" i="1"/>
  <c r="D191" i="1"/>
  <c r="P190" i="1"/>
  <c r="N190" i="1"/>
  <c r="L190" i="1"/>
  <c r="J190" i="1"/>
  <c r="H190" i="1"/>
  <c r="F190" i="1"/>
  <c r="D190" i="1"/>
  <c r="P189" i="1"/>
  <c r="N189" i="1"/>
  <c r="L189" i="1"/>
  <c r="J189" i="1"/>
  <c r="H189" i="1"/>
  <c r="F189" i="1"/>
  <c r="D189" i="1"/>
  <c r="P188" i="1"/>
  <c r="N188" i="1"/>
  <c r="L188" i="1"/>
  <c r="J188" i="1"/>
  <c r="H188" i="1"/>
  <c r="F188" i="1"/>
  <c r="D188" i="1"/>
  <c r="P187" i="1"/>
  <c r="N187" i="1"/>
  <c r="L187" i="1"/>
  <c r="J187" i="1"/>
  <c r="H187" i="1"/>
  <c r="F187" i="1"/>
  <c r="D187" i="1"/>
  <c r="P186" i="1"/>
  <c r="N186" i="1"/>
  <c r="L186" i="1"/>
  <c r="J186" i="1"/>
  <c r="H186" i="1"/>
  <c r="F186" i="1"/>
  <c r="D186" i="1"/>
  <c r="P185" i="1"/>
  <c r="N185" i="1"/>
  <c r="L185" i="1"/>
  <c r="J185" i="1"/>
  <c r="H185" i="1"/>
  <c r="F185" i="1"/>
  <c r="D185" i="1"/>
  <c r="P184" i="1"/>
  <c r="N184" i="1"/>
  <c r="L184" i="1"/>
  <c r="J184" i="1"/>
  <c r="H184" i="1"/>
  <c r="F184" i="1"/>
  <c r="D184" i="1"/>
  <c r="P183" i="1"/>
  <c r="N183" i="1"/>
  <c r="L183" i="1"/>
  <c r="J183" i="1"/>
  <c r="H183" i="1"/>
  <c r="F183" i="1"/>
  <c r="D183" i="1"/>
  <c r="T182" i="1"/>
  <c r="P182" i="1"/>
  <c r="N182" i="1"/>
  <c r="L182" i="1"/>
  <c r="J182" i="1"/>
  <c r="H182" i="1"/>
  <c r="F182" i="1"/>
  <c r="D182" i="1"/>
  <c r="P181" i="1"/>
  <c r="N181" i="1"/>
  <c r="L181" i="1"/>
  <c r="J181" i="1"/>
  <c r="H181" i="1"/>
  <c r="F181" i="1"/>
  <c r="D181" i="1"/>
  <c r="P180" i="1"/>
  <c r="N180" i="1"/>
  <c r="L180" i="1"/>
  <c r="J180" i="1"/>
  <c r="H180" i="1"/>
  <c r="F180" i="1"/>
  <c r="D180" i="1"/>
  <c r="P179" i="1"/>
  <c r="N179" i="1"/>
  <c r="L179" i="1"/>
  <c r="J179" i="1"/>
  <c r="H179" i="1"/>
  <c r="F179" i="1"/>
  <c r="D179" i="1"/>
  <c r="C177" i="1"/>
  <c r="P175" i="1"/>
  <c r="N175" i="1"/>
  <c r="L175" i="1"/>
  <c r="J175" i="1"/>
  <c r="H175" i="1"/>
  <c r="F175" i="1"/>
  <c r="D175" i="1"/>
  <c r="T174" i="1"/>
  <c r="P174" i="1"/>
  <c r="N174" i="1"/>
  <c r="L174" i="1"/>
  <c r="J174" i="1"/>
  <c r="H174" i="1"/>
  <c r="F174" i="1"/>
  <c r="D174" i="1"/>
  <c r="P173" i="1"/>
  <c r="N173" i="1"/>
  <c r="L173" i="1"/>
  <c r="J173" i="1"/>
  <c r="H173" i="1"/>
  <c r="F173" i="1"/>
  <c r="D173" i="1"/>
  <c r="P172" i="1"/>
  <c r="N172" i="1"/>
  <c r="L172" i="1"/>
  <c r="J172" i="1"/>
  <c r="H172" i="1"/>
  <c r="F172" i="1"/>
  <c r="D172" i="1"/>
  <c r="P171" i="1"/>
  <c r="N171" i="1"/>
  <c r="L171" i="1"/>
  <c r="J171" i="1"/>
  <c r="H171" i="1"/>
  <c r="F171" i="1"/>
  <c r="D171" i="1"/>
  <c r="C169" i="1"/>
  <c r="P167" i="1"/>
  <c r="N167" i="1"/>
  <c r="L167" i="1"/>
  <c r="J167" i="1"/>
  <c r="H167" i="1"/>
  <c r="F167" i="1"/>
  <c r="D167" i="1"/>
  <c r="T166" i="1"/>
  <c r="P166" i="1"/>
  <c r="N166" i="1"/>
  <c r="L166" i="1"/>
  <c r="J166" i="1"/>
  <c r="H166" i="1"/>
  <c r="F166" i="1"/>
  <c r="D166" i="1"/>
  <c r="P165" i="1"/>
  <c r="N165" i="1"/>
  <c r="L165" i="1"/>
  <c r="J165" i="1"/>
  <c r="H165" i="1"/>
  <c r="F165" i="1"/>
  <c r="D165" i="1"/>
  <c r="P164" i="1"/>
  <c r="N164" i="1"/>
  <c r="L164" i="1"/>
  <c r="J164" i="1"/>
  <c r="H164" i="1"/>
  <c r="F164" i="1"/>
  <c r="D164" i="1"/>
  <c r="P163" i="1"/>
  <c r="N163" i="1"/>
  <c r="L163" i="1"/>
  <c r="J163" i="1"/>
  <c r="H163" i="1"/>
  <c r="F163" i="1"/>
  <c r="D163" i="1"/>
  <c r="C161" i="1"/>
  <c r="P159" i="1"/>
  <c r="N159" i="1"/>
  <c r="L159" i="1"/>
  <c r="J159" i="1"/>
  <c r="H159" i="1"/>
  <c r="F159" i="1"/>
  <c r="D159" i="1"/>
  <c r="P158" i="1"/>
  <c r="N158" i="1"/>
  <c r="L158" i="1"/>
  <c r="J158" i="1"/>
  <c r="H158" i="1"/>
  <c r="F158" i="1"/>
  <c r="D158" i="1"/>
  <c r="P157" i="1"/>
  <c r="N157" i="1"/>
  <c r="L157" i="1"/>
  <c r="J157" i="1"/>
  <c r="H157" i="1"/>
  <c r="F157" i="1"/>
  <c r="D157" i="1"/>
  <c r="P156" i="1"/>
  <c r="N156" i="1"/>
  <c r="L156" i="1"/>
  <c r="J156" i="1"/>
  <c r="H156" i="1"/>
  <c r="F156" i="1"/>
  <c r="D156" i="1"/>
  <c r="T150" i="1"/>
  <c r="P155" i="1"/>
  <c r="N155" i="1"/>
  <c r="L155" i="1"/>
  <c r="J155" i="1"/>
  <c r="H155" i="1"/>
  <c r="F155" i="1"/>
  <c r="D155" i="1"/>
  <c r="P154" i="1"/>
  <c r="N154" i="1"/>
  <c r="L154" i="1"/>
  <c r="J154" i="1"/>
  <c r="H154" i="1"/>
  <c r="F154" i="1"/>
  <c r="D154" i="1"/>
  <c r="P153" i="1"/>
  <c r="N153" i="1"/>
  <c r="L153" i="1"/>
  <c r="J153" i="1"/>
  <c r="H153" i="1"/>
  <c r="F153" i="1"/>
  <c r="D153" i="1"/>
  <c r="P152" i="1"/>
  <c r="N152" i="1"/>
  <c r="L152" i="1"/>
  <c r="J152" i="1"/>
  <c r="H152" i="1"/>
  <c r="F152" i="1"/>
  <c r="D152" i="1"/>
  <c r="P151" i="1"/>
  <c r="N151" i="1"/>
  <c r="L151" i="1"/>
  <c r="J151" i="1"/>
  <c r="H151" i="1"/>
  <c r="F151" i="1"/>
  <c r="D151" i="1"/>
  <c r="P150" i="1"/>
  <c r="N150" i="1"/>
  <c r="L150" i="1"/>
  <c r="J150" i="1"/>
  <c r="H150" i="1"/>
  <c r="F150" i="1"/>
  <c r="D150" i="1"/>
  <c r="P149" i="1"/>
  <c r="N149" i="1"/>
  <c r="L149" i="1"/>
  <c r="J149" i="1"/>
  <c r="H149" i="1"/>
  <c r="F149" i="1"/>
  <c r="D149" i="1"/>
  <c r="D161" i="1" s="1"/>
  <c r="P148" i="1"/>
  <c r="N148" i="1"/>
  <c r="L148" i="1"/>
  <c r="J148" i="1"/>
  <c r="H148" i="1"/>
  <c r="F148" i="1"/>
  <c r="D148" i="1"/>
  <c r="P147" i="1"/>
  <c r="N147" i="1"/>
  <c r="L147" i="1"/>
  <c r="J147" i="1"/>
  <c r="H147" i="1"/>
  <c r="F147" i="1"/>
  <c r="D147" i="1"/>
  <c r="P146" i="1"/>
  <c r="N146" i="1"/>
  <c r="L146" i="1"/>
  <c r="J146" i="1"/>
  <c r="H146" i="1"/>
  <c r="F146" i="1"/>
  <c r="D146" i="1"/>
  <c r="C144" i="1"/>
  <c r="P142" i="1"/>
  <c r="N142" i="1"/>
  <c r="L142" i="1"/>
  <c r="J142" i="1"/>
  <c r="H142" i="1"/>
  <c r="F142" i="1"/>
  <c r="D142" i="1"/>
  <c r="P141" i="1"/>
  <c r="N141" i="1"/>
  <c r="L141" i="1"/>
  <c r="J141" i="1"/>
  <c r="H141" i="1"/>
  <c r="F141" i="1"/>
  <c r="D141" i="1"/>
  <c r="P140" i="1"/>
  <c r="N140" i="1"/>
  <c r="L140" i="1"/>
  <c r="J140" i="1"/>
  <c r="H140" i="1"/>
  <c r="F140" i="1"/>
  <c r="D140" i="1"/>
  <c r="T139" i="1"/>
  <c r="P139" i="1"/>
  <c r="N139" i="1"/>
  <c r="L139" i="1"/>
  <c r="J139" i="1"/>
  <c r="H139" i="1"/>
  <c r="F139" i="1"/>
  <c r="D139" i="1"/>
  <c r="P138" i="1"/>
  <c r="N138" i="1"/>
  <c r="L138" i="1"/>
  <c r="J138" i="1"/>
  <c r="H138" i="1"/>
  <c r="F138" i="1"/>
  <c r="D138" i="1"/>
  <c r="P137" i="1"/>
  <c r="N137" i="1"/>
  <c r="L137" i="1"/>
  <c r="J137" i="1"/>
  <c r="H137" i="1"/>
  <c r="F137" i="1"/>
  <c r="D137" i="1"/>
  <c r="P136" i="1"/>
  <c r="N136" i="1"/>
  <c r="L136" i="1"/>
  <c r="J136" i="1"/>
  <c r="H136" i="1"/>
  <c r="F136" i="1"/>
  <c r="D136" i="1"/>
  <c r="C134" i="1"/>
  <c r="T132" i="1"/>
  <c r="P132" i="1"/>
  <c r="N132" i="1"/>
  <c r="L132" i="1"/>
  <c r="J132" i="1"/>
  <c r="H132" i="1"/>
  <c r="F132" i="1"/>
  <c r="D132" i="1"/>
  <c r="P131" i="1"/>
  <c r="N131" i="1"/>
  <c r="L131" i="1"/>
  <c r="J131" i="1"/>
  <c r="H131" i="1"/>
  <c r="F131" i="1"/>
  <c r="D131" i="1"/>
  <c r="P130" i="1"/>
  <c r="N130" i="1"/>
  <c r="L130" i="1"/>
  <c r="J130" i="1"/>
  <c r="H130" i="1"/>
  <c r="F130" i="1"/>
  <c r="D130" i="1"/>
  <c r="P129" i="1"/>
  <c r="N129" i="1"/>
  <c r="L129" i="1"/>
  <c r="J129" i="1"/>
  <c r="H129" i="1"/>
  <c r="F129" i="1"/>
  <c r="D129" i="1"/>
  <c r="C127" i="1"/>
  <c r="O125" i="1"/>
  <c r="P125" i="1" s="1"/>
  <c r="N125" i="1"/>
  <c r="L125" i="1"/>
  <c r="J125" i="1"/>
  <c r="H125" i="1"/>
  <c r="F125" i="1"/>
  <c r="D125" i="1"/>
  <c r="O124" i="1"/>
  <c r="P124" i="1" s="1"/>
  <c r="N124" i="1"/>
  <c r="L124" i="1"/>
  <c r="J124" i="1"/>
  <c r="H124" i="1"/>
  <c r="F124" i="1"/>
  <c r="D124" i="1"/>
  <c r="O123" i="1"/>
  <c r="P123" i="1" s="1"/>
  <c r="N123" i="1"/>
  <c r="L123" i="1"/>
  <c r="J123" i="1"/>
  <c r="H123" i="1"/>
  <c r="F123" i="1"/>
  <c r="D123" i="1"/>
  <c r="O122" i="1"/>
  <c r="P122" i="1" s="1"/>
  <c r="N122" i="1"/>
  <c r="L122" i="1"/>
  <c r="J122" i="1"/>
  <c r="H122" i="1"/>
  <c r="F122" i="1"/>
  <c r="D122" i="1"/>
  <c r="O121" i="1"/>
  <c r="P121" i="1" s="1"/>
  <c r="N121" i="1"/>
  <c r="L121" i="1"/>
  <c r="J121" i="1"/>
  <c r="H121" i="1"/>
  <c r="F121" i="1"/>
  <c r="D121" i="1"/>
  <c r="O120" i="1"/>
  <c r="P120" i="1" s="1"/>
  <c r="N120" i="1"/>
  <c r="L120" i="1"/>
  <c r="J120" i="1"/>
  <c r="H120" i="1"/>
  <c r="F120" i="1"/>
  <c r="D120" i="1"/>
  <c r="O119" i="1"/>
  <c r="P119" i="1" s="1"/>
  <c r="N119" i="1"/>
  <c r="L119" i="1"/>
  <c r="J119" i="1"/>
  <c r="H119" i="1"/>
  <c r="F119" i="1"/>
  <c r="D119" i="1"/>
  <c r="O118" i="1"/>
  <c r="P118" i="1" s="1"/>
  <c r="N118" i="1"/>
  <c r="L118" i="1"/>
  <c r="J118" i="1"/>
  <c r="H118" i="1"/>
  <c r="F118" i="1"/>
  <c r="D118" i="1"/>
  <c r="O117" i="1"/>
  <c r="P117" i="1" s="1"/>
  <c r="N117" i="1"/>
  <c r="L117" i="1"/>
  <c r="J117" i="1"/>
  <c r="H117" i="1"/>
  <c r="F117" i="1"/>
  <c r="D117" i="1"/>
  <c r="T116" i="1"/>
  <c r="O116" i="1"/>
  <c r="P116" i="1" s="1"/>
  <c r="N116" i="1"/>
  <c r="L116" i="1"/>
  <c r="J116" i="1"/>
  <c r="H116" i="1"/>
  <c r="F116" i="1"/>
  <c r="D116" i="1"/>
  <c r="O115" i="1"/>
  <c r="P115" i="1" s="1"/>
  <c r="N115" i="1"/>
  <c r="L115" i="1"/>
  <c r="J115" i="1"/>
  <c r="H115" i="1"/>
  <c r="F115" i="1"/>
  <c r="D115" i="1"/>
  <c r="O114" i="1"/>
  <c r="P114" i="1" s="1"/>
  <c r="N114" i="1"/>
  <c r="L114" i="1"/>
  <c r="J114" i="1"/>
  <c r="H114" i="1"/>
  <c r="F114" i="1"/>
  <c r="D114" i="1"/>
  <c r="O113" i="1"/>
  <c r="P113" i="1" s="1"/>
  <c r="N113" i="1"/>
  <c r="L113" i="1"/>
  <c r="J113" i="1"/>
  <c r="H113" i="1"/>
  <c r="F113" i="1"/>
  <c r="D113" i="1"/>
  <c r="C111" i="1"/>
  <c r="P109" i="1"/>
  <c r="N109" i="1"/>
  <c r="L109" i="1"/>
  <c r="J109" i="1"/>
  <c r="H109" i="1"/>
  <c r="F109" i="1"/>
  <c r="D109" i="1"/>
  <c r="P108" i="1"/>
  <c r="N108" i="1"/>
  <c r="L108" i="1"/>
  <c r="J108" i="1"/>
  <c r="H108" i="1"/>
  <c r="F108" i="1"/>
  <c r="D108" i="1"/>
  <c r="P107" i="1"/>
  <c r="N107" i="1"/>
  <c r="L107" i="1"/>
  <c r="J107" i="1"/>
  <c r="H107" i="1"/>
  <c r="F107" i="1"/>
  <c r="D107" i="1"/>
  <c r="P106" i="1"/>
  <c r="N106" i="1"/>
  <c r="L106" i="1"/>
  <c r="J106" i="1"/>
  <c r="H106" i="1"/>
  <c r="F106" i="1"/>
  <c r="D106" i="1"/>
  <c r="P105" i="1"/>
  <c r="N105" i="1"/>
  <c r="L105" i="1"/>
  <c r="J105" i="1"/>
  <c r="H105" i="1"/>
  <c r="F105" i="1"/>
  <c r="D105" i="1"/>
  <c r="P104" i="1"/>
  <c r="N104" i="1"/>
  <c r="L104" i="1"/>
  <c r="J104" i="1"/>
  <c r="H104" i="1"/>
  <c r="F104" i="1"/>
  <c r="D104" i="1"/>
  <c r="P103" i="1"/>
  <c r="N103" i="1"/>
  <c r="L103" i="1"/>
  <c r="J103" i="1"/>
  <c r="H103" i="1"/>
  <c r="F103" i="1"/>
  <c r="D103" i="1"/>
  <c r="T102" i="1"/>
  <c r="P102" i="1"/>
  <c r="N102" i="1"/>
  <c r="L102" i="1"/>
  <c r="J102" i="1"/>
  <c r="H102" i="1"/>
  <c r="F102" i="1"/>
  <c r="D102" i="1"/>
  <c r="P101" i="1"/>
  <c r="N101" i="1"/>
  <c r="L101" i="1"/>
  <c r="J101" i="1"/>
  <c r="H101" i="1"/>
  <c r="F101" i="1"/>
  <c r="D101" i="1"/>
  <c r="P100" i="1"/>
  <c r="N100" i="1"/>
  <c r="L100" i="1"/>
  <c r="J100" i="1"/>
  <c r="H100" i="1"/>
  <c r="F100" i="1"/>
  <c r="D100" i="1"/>
  <c r="P99" i="1"/>
  <c r="N99" i="1"/>
  <c r="L99" i="1"/>
  <c r="J99" i="1"/>
  <c r="H99" i="1"/>
  <c r="F99" i="1"/>
  <c r="D99" i="1"/>
  <c r="C97" i="1"/>
  <c r="P95" i="1"/>
  <c r="N95" i="1"/>
  <c r="L95" i="1"/>
  <c r="J95" i="1"/>
  <c r="H95" i="1"/>
  <c r="F95" i="1"/>
  <c r="D95" i="1"/>
  <c r="P94" i="1"/>
  <c r="N94" i="1"/>
  <c r="L94" i="1"/>
  <c r="J94" i="1"/>
  <c r="H94" i="1"/>
  <c r="F94" i="1"/>
  <c r="D94" i="1"/>
  <c r="T93" i="1"/>
  <c r="P93" i="1"/>
  <c r="N93" i="1"/>
  <c r="L93" i="1"/>
  <c r="J93" i="1"/>
  <c r="H93" i="1"/>
  <c r="F93" i="1"/>
  <c r="D93" i="1"/>
  <c r="P92" i="1"/>
  <c r="N92" i="1"/>
  <c r="L92" i="1"/>
  <c r="J92" i="1"/>
  <c r="H92" i="1"/>
  <c r="F92" i="1"/>
  <c r="D92" i="1"/>
  <c r="P91" i="1"/>
  <c r="N91" i="1"/>
  <c r="L91" i="1"/>
  <c r="J91" i="1"/>
  <c r="H91" i="1"/>
  <c r="F91" i="1"/>
  <c r="D91" i="1"/>
  <c r="P90" i="1"/>
  <c r="N90" i="1"/>
  <c r="L90" i="1"/>
  <c r="J90" i="1"/>
  <c r="H90" i="1"/>
  <c r="F90" i="1"/>
  <c r="D90" i="1"/>
  <c r="C87" i="1"/>
  <c r="P85" i="1"/>
  <c r="N85" i="1"/>
  <c r="L85" i="1"/>
  <c r="J85" i="1"/>
  <c r="H85" i="1"/>
  <c r="F85" i="1"/>
  <c r="D85" i="1"/>
  <c r="T84" i="1"/>
  <c r="P84" i="1"/>
  <c r="N84" i="1"/>
  <c r="L84" i="1"/>
  <c r="J84" i="1"/>
  <c r="H84" i="1"/>
  <c r="F84" i="1"/>
  <c r="D84" i="1"/>
  <c r="P83" i="1"/>
  <c r="N83" i="1"/>
  <c r="L83" i="1"/>
  <c r="J83" i="1"/>
  <c r="H83" i="1"/>
  <c r="F83" i="1"/>
  <c r="D83" i="1"/>
  <c r="P82" i="1"/>
  <c r="N82" i="1"/>
  <c r="L82" i="1"/>
  <c r="J82" i="1"/>
  <c r="H82" i="1"/>
  <c r="F82" i="1"/>
  <c r="D82" i="1"/>
  <c r="P81" i="1"/>
  <c r="N81" i="1"/>
  <c r="L81" i="1"/>
  <c r="J81" i="1"/>
  <c r="H81" i="1"/>
  <c r="F81" i="1"/>
  <c r="D81" i="1"/>
  <c r="C79" i="1"/>
  <c r="P77" i="1"/>
  <c r="N77" i="1"/>
  <c r="L77" i="1"/>
  <c r="J77" i="1"/>
  <c r="H77" i="1"/>
  <c r="F77" i="1"/>
  <c r="D77" i="1"/>
  <c r="P76" i="1"/>
  <c r="N76" i="1"/>
  <c r="L76" i="1"/>
  <c r="J76" i="1"/>
  <c r="H76" i="1"/>
  <c r="F76" i="1"/>
  <c r="D76" i="1"/>
  <c r="P75" i="1"/>
  <c r="N75" i="1"/>
  <c r="L75" i="1"/>
  <c r="J75" i="1"/>
  <c r="H75" i="1"/>
  <c r="F75" i="1"/>
  <c r="D75" i="1"/>
  <c r="P74" i="1"/>
  <c r="N74" i="1"/>
  <c r="L74" i="1"/>
  <c r="J74" i="1"/>
  <c r="H74" i="1"/>
  <c r="F74" i="1"/>
  <c r="D74" i="1"/>
  <c r="P73" i="1"/>
  <c r="N73" i="1"/>
  <c r="L73" i="1"/>
  <c r="J73" i="1"/>
  <c r="H73" i="1"/>
  <c r="F73" i="1"/>
  <c r="D73" i="1"/>
  <c r="P72" i="1"/>
  <c r="N72" i="1"/>
  <c r="L72" i="1"/>
  <c r="J72" i="1"/>
  <c r="H72" i="1"/>
  <c r="F72" i="1"/>
  <c r="D72" i="1"/>
  <c r="T71" i="1"/>
  <c r="P71" i="1"/>
  <c r="N71" i="1"/>
  <c r="L71" i="1"/>
  <c r="J71" i="1"/>
  <c r="H71" i="1"/>
  <c r="F71" i="1"/>
  <c r="D71" i="1"/>
  <c r="P70" i="1"/>
  <c r="N70" i="1"/>
  <c r="L70" i="1"/>
  <c r="J70" i="1"/>
  <c r="H70" i="1"/>
  <c r="F70" i="1"/>
  <c r="D70" i="1"/>
  <c r="P69" i="1"/>
  <c r="N69" i="1"/>
  <c r="L69" i="1"/>
  <c r="J69" i="1"/>
  <c r="H69" i="1"/>
  <c r="F69" i="1"/>
  <c r="D69" i="1"/>
  <c r="P68" i="1"/>
  <c r="N68" i="1"/>
  <c r="L68" i="1"/>
  <c r="J68" i="1"/>
  <c r="H68" i="1"/>
  <c r="F68" i="1"/>
  <c r="D68" i="1"/>
  <c r="C66" i="1"/>
  <c r="P64" i="1"/>
  <c r="N64" i="1"/>
  <c r="L64" i="1"/>
  <c r="J64" i="1"/>
  <c r="H64" i="1"/>
  <c r="F64" i="1"/>
  <c r="D64" i="1"/>
  <c r="P63" i="1"/>
  <c r="N63" i="1"/>
  <c r="L63" i="1"/>
  <c r="J63" i="1"/>
  <c r="H63" i="1"/>
  <c r="F63" i="1"/>
  <c r="D63" i="1"/>
  <c r="P62" i="1"/>
  <c r="N62" i="1"/>
  <c r="L62" i="1"/>
  <c r="J62" i="1"/>
  <c r="H62" i="1"/>
  <c r="F62" i="1"/>
  <c r="D62" i="1"/>
  <c r="P61" i="1"/>
  <c r="N61" i="1"/>
  <c r="L61" i="1"/>
  <c r="J61" i="1"/>
  <c r="H61" i="1"/>
  <c r="F61" i="1"/>
  <c r="D61" i="1"/>
  <c r="P60" i="1"/>
  <c r="N60" i="1"/>
  <c r="L60" i="1"/>
  <c r="J60" i="1"/>
  <c r="H60" i="1"/>
  <c r="F60" i="1"/>
  <c r="D60" i="1"/>
  <c r="P59" i="1"/>
  <c r="N59" i="1"/>
  <c r="L59" i="1"/>
  <c r="J59" i="1"/>
  <c r="H59" i="1"/>
  <c r="F59" i="1"/>
  <c r="D59" i="1"/>
  <c r="P58" i="1"/>
  <c r="N58" i="1"/>
  <c r="L58" i="1"/>
  <c r="J58" i="1"/>
  <c r="H58" i="1"/>
  <c r="F58" i="1"/>
  <c r="D58" i="1"/>
  <c r="P57" i="1"/>
  <c r="N57" i="1"/>
  <c r="L57" i="1"/>
  <c r="J57" i="1"/>
  <c r="H57" i="1"/>
  <c r="F57" i="1"/>
  <c r="D57" i="1"/>
  <c r="P56" i="1"/>
  <c r="N56" i="1"/>
  <c r="L56" i="1"/>
  <c r="J56" i="1"/>
  <c r="H56" i="1"/>
  <c r="F56" i="1"/>
  <c r="D56" i="1"/>
  <c r="P55" i="1"/>
  <c r="N55" i="1"/>
  <c r="L55" i="1"/>
  <c r="J55" i="1"/>
  <c r="H55" i="1"/>
  <c r="F55" i="1"/>
  <c r="D55" i="1"/>
  <c r="T54" i="1"/>
  <c r="P54" i="1"/>
  <c r="N54" i="1"/>
  <c r="L54" i="1"/>
  <c r="J54" i="1"/>
  <c r="H54" i="1"/>
  <c r="F54" i="1"/>
  <c r="D54" i="1"/>
  <c r="P53" i="1"/>
  <c r="N53" i="1"/>
  <c r="L53" i="1"/>
  <c r="J53" i="1"/>
  <c r="H53" i="1"/>
  <c r="F53" i="1"/>
  <c r="D53" i="1"/>
  <c r="P52" i="1"/>
  <c r="N52" i="1"/>
  <c r="L52" i="1"/>
  <c r="J52" i="1"/>
  <c r="H52" i="1"/>
  <c r="F52" i="1"/>
  <c r="D52" i="1"/>
  <c r="P51" i="1"/>
  <c r="N51" i="1"/>
  <c r="L51" i="1"/>
  <c r="J51" i="1"/>
  <c r="H51" i="1"/>
  <c r="F51" i="1"/>
  <c r="D51" i="1"/>
  <c r="C49" i="1"/>
  <c r="P47" i="1"/>
  <c r="N47" i="1"/>
  <c r="L47" i="1"/>
  <c r="J47" i="1"/>
  <c r="H47" i="1"/>
  <c r="F47" i="1"/>
  <c r="D47" i="1"/>
  <c r="P46" i="1"/>
  <c r="N46" i="1"/>
  <c r="L46" i="1"/>
  <c r="J46" i="1"/>
  <c r="H46" i="1"/>
  <c r="F46" i="1"/>
  <c r="D46" i="1"/>
  <c r="T45" i="1"/>
  <c r="P45" i="1"/>
  <c r="N45" i="1"/>
  <c r="L45" i="1"/>
  <c r="J45" i="1"/>
  <c r="H45" i="1"/>
  <c r="F45" i="1"/>
  <c r="D45" i="1"/>
  <c r="P44" i="1"/>
  <c r="N44" i="1"/>
  <c r="L44" i="1"/>
  <c r="J44" i="1"/>
  <c r="H44" i="1"/>
  <c r="F44" i="1"/>
  <c r="D44" i="1"/>
  <c r="P43" i="1"/>
  <c r="N43" i="1"/>
  <c r="L43" i="1"/>
  <c r="J43" i="1"/>
  <c r="H43" i="1"/>
  <c r="F43" i="1"/>
  <c r="D43" i="1"/>
  <c r="P42" i="1"/>
  <c r="N42" i="1"/>
  <c r="L42" i="1"/>
  <c r="J42" i="1"/>
  <c r="H42" i="1"/>
  <c r="F42" i="1"/>
  <c r="D42" i="1"/>
  <c r="C40" i="1"/>
  <c r="P38" i="1"/>
  <c r="N38" i="1"/>
  <c r="J38" i="1"/>
  <c r="H38" i="1"/>
  <c r="F38" i="1"/>
  <c r="D38" i="1"/>
  <c r="T37" i="1"/>
  <c r="P37" i="1"/>
  <c r="N37" i="1"/>
  <c r="L37" i="1"/>
  <c r="J37" i="1"/>
  <c r="H37" i="1"/>
  <c r="F37" i="1"/>
  <c r="D37" i="1"/>
  <c r="P36" i="1"/>
  <c r="N36" i="1"/>
  <c r="L36" i="1"/>
  <c r="J36" i="1"/>
  <c r="H36" i="1"/>
  <c r="F36" i="1"/>
  <c r="D36" i="1"/>
  <c r="P35" i="1"/>
  <c r="N35" i="1"/>
  <c r="L35" i="1"/>
  <c r="J35" i="1"/>
  <c r="H35" i="1"/>
  <c r="F35" i="1"/>
  <c r="D35" i="1"/>
  <c r="P34" i="1"/>
  <c r="N34" i="1"/>
  <c r="L34" i="1"/>
  <c r="J34" i="1"/>
  <c r="H34" i="1"/>
  <c r="F34" i="1"/>
  <c r="D34" i="1"/>
  <c r="C32" i="1"/>
  <c r="P30" i="1"/>
  <c r="N30" i="1"/>
  <c r="L30" i="1"/>
  <c r="J30" i="1"/>
  <c r="H30" i="1"/>
  <c r="F30" i="1"/>
  <c r="D30" i="1"/>
  <c r="P29" i="1"/>
  <c r="N29" i="1"/>
  <c r="L29" i="1"/>
  <c r="J29" i="1"/>
  <c r="H29" i="1"/>
  <c r="F29" i="1"/>
  <c r="D29" i="1"/>
  <c r="P28" i="1"/>
  <c r="N28" i="1"/>
  <c r="L28" i="1"/>
  <c r="J28" i="1"/>
  <c r="H28" i="1"/>
  <c r="F28" i="1"/>
  <c r="D28" i="1"/>
  <c r="P27" i="1"/>
  <c r="N27" i="1"/>
  <c r="L27" i="1"/>
  <c r="J27" i="1"/>
  <c r="H27" i="1"/>
  <c r="F27" i="1"/>
  <c r="D27" i="1"/>
  <c r="P26" i="1"/>
  <c r="N26" i="1"/>
  <c r="L26" i="1"/>
  <c r="J26" i="1"/>
  <c r="H26" i="1"/>
  <c r="F26" i="1"/>
  <c r="D26" i="1"/>
  <c r="T25" i="1"/>
  <c r="P25" i="1"/>
  <c r="N25" i="1"/>
  <c r="L25" i="1"/>
  <c r="J25" i="1"/>
  <c r="H25" i="1"/>
  <c r="F25" i="1"/>
  <c r="D25" i="1"/>
  <c r="P24" i="1"/>
  <c r="N24" i="1"/>
  <c r="L24" i="1"/>
  <c r="J24" i="1"/>
  <c r="H24" i="1"/>
  <c r="F24" i="1"/>
  <c r="D24" i="1"/>
  <c r="P23" i="1"/>
  <c r="N23" i="1"/>
  <c r="L23" i="1"/>
  <c r="J23" i="1"/>
  <c r="H23" i="1"/>
  <c r="F23" i="1"/>
  <c r="D23" i="1"/>
  <c r="P22" i="1"/>
  <c r="N22" i="1"/>
  <c r="L22" i="1"/>
  <c r="J22" i="1"/>
  <c r="H22" i="1"/>
  <c r="F22" i="1"/>
  <c r="D22" i="1"/>
  <c r="C20" i="1"/>
  <c r="T18" i="1"/>
  <c r="P18" i="1"/>
  <c r="N18" i="1"/>
  <c r="L18" i="1"/>
  <c r="J18" i="1"/>
  <c r="H18" i="1"/>
  <c r="F18" i="1"/>
  <c r="D18" i="1"/>
  <c r="P17" i="1"/>
  <c r="N17" i="1"/>
  <c r="L17" i="1"/>
  <c r="J17" i="1"/>
  <c r="H17" i="1"/>
  <c r="F17" i="1"/>
  <c r="D17" i="1"/>
  <c r="P16" i="1"/>
  <c r="N16" i="1"/>
  <c r="L16" i="1"/>
  <c r="J16" i="1"/>
  <c r="H16" i="1"/>
  <c r="F16" i="1"/>
  <c r="D16" i="1"/>
  <c r="P15" i="1"/>
  <c r="N15" i="1"/>
  <c r="L15" i="1"/>
  <c r="J15" i="1"/>
  <c r="H15" i="1"/>
  <c r="F15" i="1"/>
  <c r="D15" i="1"/>
  <c r="C13" i="1"/>
  <c r="P11" i="1"/>
  <c r="N11" i="1"/>
  <c r="L11" i="1"/>
  <c r="J11" i="1"/>
  <c r="H11" i="1"/>
  <c r="F11" i="1"/>
  <c r="D11" i="1"/>
  <c r="P10" i="1"/>
  <c r="N10" i="1"/>
  <c r="L10" i="1"/>
  <c r="J10" i="1"/>
  <c r="H10" i="1"/>
  <c r="F10" i="1"/>
  <c r="D10" i="1"/>
  <c r="P9" i="1"/>
  <c r="N9" i="1"/>
  <c r="L9" i="1"/>
  <c r="J9" i="1"/>
  <c r="H9" i="1"/>
  <c r="F9" i="1"/>
  <c r="D9" i="1"/>
  <c r="T8" i="1"/>
  <c r="P8" i="1"/>
  <c r="N8" i="1"/>
  <c r="L8" i="1"/>
  <c r="J8" i="1"/>
  <c r="H8" i="1"/>
  <c r="F8" i="1"/>
  <c r="D8" i="1"/>
  <c r="P7" i="1"/>
  <c r="N7" i="1"/>
  <c r="L7" i="1"/>
  <c r="J7" i="1"/>
  <c r="H7" i="1"/>
  <c r="F7" i="1"/>
  <c r="D7" i="1"/>
  <c r="P6" i="1"/>
  <c r="N6" i="1"/>
  <c r="L6" i="1"/>
  <c r="J6" i="1"/>
  <c r="H6" i="1"/>
  <c r="F6" i="1"/>
  <c r="D6" i="1"/>
  <c r="P5" i="1"/>
  <c r="N5" i="1"/>
  <c r="L5" i="1"/>
  <c r="J5" i="1"/>
  <c r="H5" i="1"/>
  <c r="F5" i="1"/>
  <c r="D5" i="1"/>
  <c r="B521" i="1" l="1"/>
  <c r="D357" i="1"/>
  <c r="D277" i="1"/>
  <c r="C228" i="1"/>
  <c r="D276" i="1"/>
  <c r="D355" i="1"/>
  <c r="C242" i="1"/>
  <c r="E360" i="1"/>
  <c r="D354" i="1"/>
  <c r="D274" i="1"/>
  <c r="C323" i="1"/>
  <c r="D275" i="1"/>
  <c r="D221" i="1"/>
  <c r="C280" i="1"/>
  <c r="D224" i="1"/>
  <c r="B509" i="1" l="1"/>
</calcChain>
</file>

<file path=xl/sharedStrings.xml><?xml version="1.0" encoding="utf-8"?>
<sst xmlns="http://schemas.openxmlformats.org/spreadsheetml/2006/main" count="625" uniqueCount="438">
  <si>
    <t>Prokuratura</t>
  </si>
  <si>
    <t>Rzeczywista obsada</t>
  </si>
  <si>
    <t>WPIS DS.</t>
  </si>
  <si>
    <t>WPIS DS./ na osobę</t>
  </si>
  <si>
    <t>WPIS PC</t>
  </si>
  <si>
    <t>WPIS PC/ na osobę</t>
  </si>
  <si>
    <t>WPIS PA</t>
  </si>
  <si>
    <t>WPIS PA/na osobę</t>
  </si>
  <si>
    <t>WPIS PN</t>
  </si>
  <si>
    <t>WPIS PN/ na osobę</t>
  </si>
  <si>
    <t>WPIS KO</t>
  </si>
  <si>
    <t>WPIS KO/na osobę</t>
  </si>
  <si>
    <t>WPIS DI</t>
  </si>
  <si>
    <t>WPIS DI/ na osobę</t>
  </si>
  <si>
    <t>WPIS PP</t>
  </si>
  <si>
    <t>WPIS PP/ na osobę</t>
  </si>
  <si>
    <t>OKRĘG BIAŁOSTOCKI</t>
  </si>
  <si>
    <t>PR Białystok - Południe</t>
  </si>
  <si>
    <t>liczba etatow</t>
  </si>
  <si>
    <t>liczba spraw</t>
  </si>
  <si>
    <t>PR Białystok - Północ (+dział wojskowy)</t>
  </si>
  <si>
    <t>PR Białystok</t>
  </si>
  <si>
    <t>PR Bielsk Podlaski</t>
  </si>
  <si>
    <t>PR Hajnówka</t>
  </si>
  <si>
    <t>PR Sokółka</t>
  </si>
  <si>
    <t>PR Siemiatycze</t>
  </si>
  <si>
    <t>Suma</t>
  </si>
  <si>
    <t>OKRĘG BIELSKI</t>
  </si>
  <si>
    <t>PR Bielsko Biała - Południe</t>
  </si>
  <si>
    <t>PR Bielsko Biała - Północ</t>
  </si>
  <si>
    <t>PR Cieszyn</t>
  </si>
  <si>
    <t>PR Żywiec</t>
  </si>
  <si>
    <t>OKRĘG BYDGOSKI</t>
  </si>
  <si>
    <t>PR Bydgoszcz - Południe (+dział wojskowy)</t>
  </si>
  <si>
    <t>PR Bydgoszcz - Północ</t>
  </si>
  <si>
    <t>PR Inowrocław</t>
  </si>
  <si>
    <t>PR Mogilno</t>
  </si>
  <si>
    <t>PR Nakło nad Notecią</t>
  </si>
  <si>
    <t>PR Szubin</t>
  </si>
  <si>
    <t>PR Żnin</t>
  </si>
  <si>
    <t>PR Świeć</t>
  </si>
  <si>
    <t>PR Tuchola</t>
  </si>
  <si>
    <t>OKRĘG CZĘSTOCHOWSKI</t>
  </si>
  <si>
    <t>PR Częstochowa - Północ</t>
  </si>
  <si>
    <t>PR Częstochowa - Południe</t>
  </si>
  <si>
    <t>PR Częstochowa</t>
  </si>
  <si>
    <t>PR Lubliniec</t>
  </si>
  <si>
    <t>PR Myszków</t>
  </si>
  <si>
    <t>OKRĘG ELBLĄSKI</t>
  </si>
  <si>
    <t>PR Elbląg</t>
  </si>
  <si>
    <t>PR Braniewo</t>
  </si>
  <si>
    <t>PR Działdowo</t>
  </si>
  <si>
    <t>PR Iława</t>
  </si>
  <si>
    <t>PR Nowe Miasto Lubawskie</t>
  </si>
  <si>
    <t>PR Ostróda + O.Z. w Morągu</t>
  </si>
  <si>
    <t>OKRĘG GDAŃSKI</t>
  </si>
  <si>
    <t>PR Gdańsk - Oliwa</t>
  </si>
  <si>
    <t>PR Gdańsk - Śródmieście</t>
  </si>
  <si>
    <t>PR Gdańsk - Wrzeszcz</t>
  </si>
  <si>
    <t>PR Gdynia (+dział wojskowy)</t>
  </si>
  <si>
    <t>PR Kartuzy</t>
  </si>
  <si>
    <t>PR Kościerzyna</t>
  </si>
  <si>
    <t>PR Kwidzyn</t>
  </si>
  <si>
    <t>PR Malbork</t>
  </si>
  <si>
    <t>PR Pruszcz Gdański</t>
  </si>
  <si>
    <t>PR Puck</t>
  </si>
  <si>
    <t>PR Sopot</t>
  </si>
  <si>
    <t>PR Starogard Gdański</t>
  </si>
  <si>
    <t>PR Tczew</t>
  </si>
  <si>
    <t>PR Wejcherowo</t>
  </si>
  <si>
    <t>OKRĘG GLIWICKI</t>
  </si>
  <si>
    <t>PR Gliwice Wschód</t>
  </si>
  <si>
    <t>PR Gliwice Zachód</t>
  </si>
  <si>
    <t>PR Jastrżębie Zdrój</t>
  </si>
  <si>
    <t>PR Racibórz</t>
  </si>
  <si>
    <t>PR Ruda Śląska</t>
  </si>
  <si>
    <t>PR Rybnik</t>
  </si>
  <si>
    <t>PR Tarnowskie Góry</t>
  </si>
  <si>
    <t>PR Wodzisław Śląski</t>
  </si>
  <si>
    <t>PR Zabrze</t>
  </si>
  <si>
    <t>PR Żory</t>
  </si>
  <si>
    <t>OKRĘG GORZOWSKI</t>
  </si>
  <si>
    <t>PR Gorzów Wielkopolski</t>
  </si>
  <si>
    <t>PR Międzyrzecze</t>
  </si>
  <si>
    <t>PR Słubice</t>
  </si>
  <si>
    <t>PR Strzelce Krajeńskie</t>
  </si>
  <si>
    <t>PR Sulęcin</t>
  </si>
  <si>
    <t>OKRĘG JELENIOGÓRSKI</t>
  </si>
  <si>
    <t>PR Jelenia Góra</t>
  </si>
  <si>
    <t>PR Bolesławiec</t>
  </si>
  <si>
    <t>PR Kamienna Góra</t>
  </si>
  <si>
    <t>PR Lubań</t>
  </si>
  <si>
    <t>PR Lwówek Śląski</t>
  </si>
  <si>
    <t>PR Zgorzelec</t>
  </si>
  <si>
    <t>OKRĘG KATOWICKI</t>
  </si>
  <si>
    <t>PR Bytom</t>
  </si>
  <si>
    <t>PR Chorzów</t>
  </si>
  <si>
    <t>PR Katowice - Południe</t>
  </si>
  <si>
    <t>PR Katowice - Północ</t>
  </si>
  <si>
    <t>PR Katowice - Wschód</t>
  </si>
  <si>
    <t>PR Katowice - Zachód</t>
  </si>
  <si>
    <t>PR Mikołów</t>
  </si>
  <si>
    <t>PR Mysłowice</t>
  </si>
  <si>
    <t>PR Pszczyna</t>
  </si>
  <si>
    <t>PR Siemianowice Śląskie</t>
  </si>
  <si>
    <t>PR Tychy</t>
  </si>
  <si>
    <t>OKRĘG KIELECKI</t>
  </si>
  <si>
    <t>PR Busko - Zdrój</t>
  </si>
  <si>
    <t>PR Jędrzejów</t>
  </si>
  <si>
    <t>PR Kielce - Wschód</t>
  </si>
  <si>
    <t>PR Kielce - Zachód</t>
  </si>
  <si>
    <t>PR Końskie</t>
  </si>
  <si>
    <t>PR Opatów</t>
  </si>
  <si>
    <t>PR Ostrowiec Świętokrzyski</t>
  </si>
  <si>
    <t>PR Pińczów</t>
  </si>
  <si>
    <t>PR Sandomierz</t>
  </si>
  <si>
    <t>PR Skarżysko - Kamienna</t>
  </si>
  <si>
    <t>PR Starachowice</t>
  </si>
  <si>
    <t>PR Staszów</t>
  </si>
  <si>
    <t>PR Włoszczowa</t>
  </si>
  <si>
    <t>OKRĘG KONIŃSKI</t>
  </si>
  <si>
    <t>PR Konin</t>
  </si>
  <si>
    <t>PR Koło</t>
  </si>
  <si>
    <t>PR Turek</t>
  </si>
  <si>
    <t>PR Słupca</t>
  </si>
  <si>
    <t>OKRĘG KOSZALIŃSKI</t>
  </si>
  <si>
    <t>PR Białogard</t>
  </si>
  <si>
    <t>PR Drawsko Pomorskie</t>
  </si>
  <si>
    <t>PR Kołobrzeg</t>
  </si>
  <si>
    <t>PR Koszalin</t>
  </si>
  <si>
    <t>PR Sławno</t>
  </si>
  <si>
    <t>PR Szczecinek</t>
  </si>
  <si>
    <t>PR Wałcz</t>
  </si>
  <si>
    <t>OKRĘG KRAKOWSKI</t>
  </si>
  <si>
    <t>PR Kraków Śródmieście - Wschód</t>
  </si>
  <si>
    <t>PR Kraków Śródmieście - Zachód</t>
  </si>
  <si>
    <t>PR Kraków - Podgórze</t>
  </si>
  <si>
    <t>PR Kraków - Krowodrza</t>
  </si>
  <si>
    <t>PR Kraków - Prądnik Biały</t>
  </si>
  <si>
    <t>PR Kraków - Nowa Huta</t>
  </si>
  <si>
    <t>PR Chrzanów</t>
  </si>
  <si>
    <t>PR Miechów</t>
  </si>
  <si>
    <t>PR Myślenice</t>
  </si>
  <si>
    <t>PR Olkusz</t>
  </si>
  <si>
    <t>PR Oświęcim</t>
  </si>
  <si>
    <t>PR Sucha Beskidzka</t>
  </si>
  <si>
    <t>PR Wadowice</t>
  </si>
  <si>
    <t>PR Wieliczka</t>
  </si>
  <si>
    <t>OKRĘG KROŚNIEŃSKI</t>
  </si>
  <si>
    <t>PR Krosno</t>
  </si>
  <si>
    <t>PR Jasło</t>
  </si>
  <si>
    <t>PR Brzozów</t>
  </si>
  <si>
    <t>PR Lesko</t>
  </si>
  <si>
    <t>PR Sanok</t>
  </si>
  <si>
    <t>OKRĘG LEGNICKI</t>
  </si>
  <si>
    <t>PR Legnica</t>
  </si>
  <si>
    <t>PR Lubin</t>
  </si>
  <si>
    <t>PR Głogów</t>
  </si>
  <si>
    <t>PR Złotoryja</t>
  </si>
  <si>
    <t>PR Jawor</t>
  </si>
  <si>
    <t>OKRĘG LUBELSKI</t>
  </si>
  <si>
    <t>PR Biała Podlaska</t>
  </si>
  <si>
    <t>PR Chełm</t>
  </si>
  <si>
    <t>PR Kraśnik</t>
  </si>
  <si>
    <t>PR Lubartów</t>
  </si>
  <si>
    <t>PR Lublin (wraz z DW)</t>
  </si>
  <si>
    <t>PR Lublin Północ</t>
  </si>
  <si>
    <t>PR Lublin Południe</t>
  </si>
  <si>
    <t>PR Łuków</t>
  </si>
  <si>
    <t>PR Opole Lubelskie</t>
  </si>
  <si>
    <t>PR Parczew</t>
  </si>
  <si>
    <t>PR Puławy</t>
  </si>
  <si>
    <t>PR Radzyń Podlaski</t>
  </si>
  <si>
    <t>PR Ryki</t>
  </si>
  <si>
    <t>PR Świdnik</t>
  </si>
  <si>
    <t>PR Włodawa</t>
  </si>
  <si>
    <t>OKRĘG ŁOMŻYŃSKI</t>
  </si>
  <si>
    <t>PR Grajewo</t>
  </si>
  <si>
    <t>PR Kolno</t>
  </si>
  <si>
    <t>PR Łomża</t>
  </si>
  <si>
    <t>PR Wysokie Mazowieckie</t>
  </si>
  <si>
    <t>PR Zambrów</t>
  </si>
  <si>
    <t>OKRĘG ŁÓDZKI</t>
  </si>
  <si>
    <t>PR Łódź - Bałuty</t>
  </si>
  <si>
    <t>PR Łódź - Górna</t>
  </si>
  <si>
    <t>PR Łódź - Polesie (bez działu wojskowego)</t>
  </si>
  <si>
    <t>PR Łódź - Śródmieście</t>
  </si>
  <si>
    <t>PR Łódź - Widzew</t>
  </si>
  <si>
    <t>PR Pabianice</t>
  </si>
  <si>
    <t>PR Zgierz</t>
  </si>
  <si>
    <t>PR Kutno</t>
  </si>
  <si>
    <t>PR Łęczyca</t>
  </si>
  <si>
    <t>PR Brzeziny</t>
  </si>
  <si>
    <t>PR Łowicz</t>
  </si>
  <si>
    <t>PR Rawa Maz.</t>
  </si>
  <si>
    <t>PR Skierniewice</t>
  </si>
  <si>
    <t>OKRĘG NOWOSĄDECKI</t>
  </si>
  <si>
    <t>PR Nowy Sącz</t>
  </si>
  <si>
    <t>PR Nowy Targ</t>
  </si>
  <si>
    <t>PR Zakopane</t>
  </si>
  <si>
    <t>PR Gorlice</t>
  </si>
  <si>
    <t>PR Limanowa</t>
  </si>
  <si>
    <t>PR Muszyna</t>
  </si>
  <si>
    <t>OKRĘG OLSZTYŃSKI</t>
  </si>
  <si>
    <t>PR Bartoszyce</t>
  </si>
  <si>
    <t>PR Biskupiec</t>
  </si>
  <si>
    <t>PR Giżycko</t>
  </si>
  <si>
    <t>PR Kętrzyn</t>
  </si>
  <si>
    <t>PR Lidzbark Warmiński</t>
  </si>
  <si>
    <t>PR Mrągowo</t>
  </si>
  <si>
    <t>PR Nidzica</t>
  </si>
  <si>
    <t>PR Olsztyn Południe (z DW)</t>
  </si>
  <si>
    <t>PR Olsztyn Północ</t>
  </si>
  <si>
    <t>PR Pisz</t>
  </si>
  <si>
    <t>PR Szczytno</t>
  </si>
  <si>
    <t>OKRĘG OPOLSKI</t>
  </si>
  <si>
    <t>PR Opole</t>
  </si>
  <si>
    <t>PR Brzeg</t>
  </si>
  <si>
    <t>PR Głubczyce</t>
  </si>
  <si>
    <t>PR Kędzierzyn - Koźle</t>
  </si>
  <si>
    <t>PR Kluczbork</t>
  </si>
  <si>
    <t>PR Nysa</t>
  </si>
  <si>
    <t>PR Olesno</t>
  </si>
  <si>
    <t>PR Prudnik</t>
  </si>
  <si>
    <t>PR Strzelce Opolskie</t>
  </si>
  <si>
    <t>OKRĘG OSTROŁĘCKI</t>
  </si>
  <si>
    <t>PR Ostrołęka</t>
  </si>
  <si>
    <t>PR Ostrowia Mazowiecka</t>
  </si>
  <si>
    <t>PR Przasnysz</t>
  </si>
  <si>
    <t>PR Pułtusk</t>
  </si>
  <si>
    <t>PR Wyszków</t>
  </si>
  <si>
    <t>OKRĘG OSTROWSKI</t>
  </si>
  <si>
    <t>PR Jarocin</t>
  </si>
  <si>
    <t>PR Kalisz</t>
  </si>
  <si>
    <t>PR Kępno</t>
  </si>
  <si>
    <t>PR Krotoszyn</t>
  </si>
  <si>
    <t>PR Ostrów Wielkopolski</t>
  </si>
  <si>
    <t>PR Ostrzeszów</t>
  </si>
  <si>
    <t>PR Pleszew</t>
  </si>
  <si>
    <t>OKRĘG PIOTRKOWSKI</t>
  </si>
  <si>
    <t>brak informacji</t>
  </si>
  <si>
    <t>PR Piotrków Trybunalski</t>
  </si>
  <si>
    <t>PR Bełchatów</t>
  </si>
  <si>
    <t>PR Opoczno</t>
  </si>
  <si>
    <t>PR Radomsko</t>
  </si>
  <si>
    <t>PR Tomaszów Mazowiecki</t>
  </si>
  <si>
    <t>OKRĘG PŁOCKI</t>
  </si>
  <si>
    <t>PR Ciechanów</t>
  </si>
  <si>
    <t>PR Gostynin</t>
  </si>
  <si>
    <t>PR Mława</t>
  </si>
  <si>
    <t>PR Płock</t>
  </si>
  <si>
    <t>PR Płońsk</t>
  </si>
  <si>
    <t>PR Sierpiec</t>
  </si>
  <si>
    <t>PR Sochaczew</t>
  </si>
  <si>
    <t>PR Żyrardów</t>
  </si>
  <si>
    <t>OKRĘG POZNAŃSKI</t>
  </si>
  <si>
    <t>PR Poznań - Grunwald</t>
  </si>
  <si>
    <t>PR Poznań - Nowe Miasto</t>
  </si>
  <si>
    <t>PR Poznań - Stare Miasto</t>
  </si>
  <si>
    <t>PR Poznań - Wilda</t>
  </si>
  <si>
    <t>PR Chodzież</t>
  </si>
  <si>
    <t>PR Gniezno</t>
  </si>
  <si>
    <t>PR Gostyń</t>
  </si>
  <si>
    <t>PR Grodzisk Wielokopolski</t>
  </si>
  <si>
    <t>PR Kościan</t>
  </si>
  <si>
    <t>PR Leszno</t>
  </si>
  <si>
    <t>PR Nowy Tomyśl</t>
  </si>
  <si>
    <t>PR Oborniki</t>
  </si>
  <si>
    <t>PR Piła</t>
  </si>
  <si>
    <t>PR Rawicz</t>
  </si>
  <si>
    <t>PR Szamotuły</t>
  </si>
  <si>
    <t>PR Śrem</t>
  </si>
  <si>
    <t>PR Środa Wielkopolska</t>
  </si>
  <si>
    <t>PR Trzcianka</t>
  </si>
  <si>
    <t>PR Wągrowiec</t>
  </si>
  <si>
    <t>PR Wolsztyn</t>
  </si>
  <si>
    <t>PR Września</t>
  </si>
  <si>
    <t>PR Złotów</t>
  </si>
  <si>
    <t>OKRĘG PRZEMYSKI</t>
  </si>
  <si>
    <t>PR Przemyśl</t>
  </si>
  <si>
    <t>PR Jarosław</t>
  </si>
  <si>
    <t>PR Przeworsk</t>
  </si>
  <si>
    <t>PR Lubaczów</t>
  </si>
  <si>
    <t>OKRĘG RADOMSKI</t>
  </si>
  <si>
    <t>PR Radom Wschód</t>
  </si>
  <si>
    <t>PR Radom Zachód</t>
  </si>
  <si>
    <t>PR Grójec</t>
  </si>
  <si>
    <t>PR Kozienice</t>
  </si>
  <si>
    <t>PR Przysusze</t>
  </si>
  <si>
    <t>OZ Szydłowiec</t>
  </si>
  <si>
    <t>PR Zwoleń</t>
  </si>
  <si>
    <t>PR Lipsk</t>
  </si>
  <si>
    <t>OKRĘG RZESZOWSKI</t>
  </si>
  <si>
    <t>PR Rzeszów</t>
  </si>
  <si>
    <t>PR dla miasta Rzeszów (wraz z DW)</t>
  </si>
  <si>
    <t>PR Ropczyce</t>
  </si>
  <si>
    <t>PR Strzyżów</t>
  </si>
  <si>
    <t>PR Łańcut</t>
  </si>
  <si>
    <t>PR Leżajsk</t>
  </si>
  <si>
    <t>PR Dębica</t>
  </si>
  <si>
    <t>OKRĘG SIEDLECKI</t>
  </si>
  <si>
    <t>PR Siedlce</t>
  </si>
  <si>
    <t>PR Mińsk Mazowiecki</t>
  </si>
  <si>
    <t>PR Garwolin</t>
  </si>
  <si>
    <t>PR Węgrów</t>
  </si>
  <si>
    <t>PR Sokołów Podlaski</t>
  </si>
  <si>
    <t>OKRĘG SIERADZKI</t>
  </si>
  <si>
    <t>PR Łask</t>
  </si>
  <si>
    <t>PR Poddębice</t>
  </si>
  <si>
    <t>PR Sieradz</t>
  </si>
  <si>
    <t>PR Wieluń</t>
  </si>
  <si>
    <t>PR Zduńska Wola</t>
  </si>
  <si>
    <t>OKRĘG SŁUPSKI</t>
  </si>
  <si>
    <t>PR Bytów</t>
  </si>
  <si>
    <t>PR Chojnice</t>
  </si>
  <si>
    <t>PR Człuchów</t>
  </si>
  <si>
    <t>PR Lębork</t>
  </si>
  <si>
    <t>PR Miastko</t>
  </si>
  <si>
    <t>PR Słupsk</t>
  </si>
  <si>
    <t>OKRĘG SOSNOWIECKI</t>
  </si>
  <si>
    <t>PR Będzin</t>
  </si>
  <si>
    <t>PR Dąbrowa Górnicza</t>
  </si>
  <si>
    <t>PR Jaworzno</t>
  </si>
  <si>
    <t>PR Sosnowiec Południe</t>
  </si>
  <si>
    <t>PR Sosnowiec Północ</t>
  </si>
  <si>
    <t>PR Zawiercie</t>
  </si>
  <si>
    <t>OKRĘG SUWALSKI</t>
  </si>
  <si>
    <t>PR Augustów</t>
  </si>
  <si>
    <t>PR Ełk</t>
  </si>
  <si>
    <t>PR Olecko</t>
  </si>
  <si>
    <t>PR Sejny</t>
  </si>
  <si>
    <t>PR Suwałki</t>
  </si>
  <si>
    <t>OKRĘG SZCZECIŃSKI</t>
  </si>
  <si>
    <t>dane niepełne - tylko 4 kolumny</t>
  </si>
  <si>
    <t>PR Szczecin Niebuszewo (wraz z DW)</t>
  </si>
  <si>
    <t>PR Szczecin Prawobrzeże</t>
  </si>
  <si>
    <t>PR Szczecin Śródmieście</t>
  </si>
  <si>
    <t>PR Szczecin Zachód</t>
  </si>
  <si>
    <t>PR Choszczno</t>
  </si>
  <si>
    <t>PR Goleniów</t>
  </si>
  <si>
    <t>PR Gryfice</t>
  </si>
  <si>
    <t>PR Gryfin</t>
  </si>
  <si>
    <t>PR Kamień Pomorski</t>
  </si>
  <si>
    <t>PR Łobez</t>
  </si>
  <si>
    <t>PR Myślibórz</t>
  </si>
  <si>
    <t>PR Pyrzyce</t>
  </si>
  <si>
    <t>PR Stargard</t>
  </si>
  <si>
    <t>PR Świnoujście</t>
  </si>
  <si>
    <t>OKRĘG ŚWIDNICKI</t>
  </si>
  <si>
    <t>PR Świdnica</t>
  </si>
  <si>
    <t>PR Bystrzyca Kłodzka</t>
  </si>
  <si>
    <t>PR Dzierżoniów</t>
  </si>
  <si>
    <t>PR Kłodzko</t>
  </si>
  <si>
    <t>PR Wałbrzych</t>
  </si>
  <si>
    <t>PR Ząbkowice</t>
  </si>
  <si>
    <t>OKRĘG TARNOBRZESKI</t>
  </si>
  <si>
    <t>PR Tarnobrzeg</t>
  </si>
  <si>
    <t>PR Kolbuszowa</t>
  </si>
  <si>
    <t>PR Mielec</t>
  </si>
  <si>
    <t>PR Nisko</t>
  </si>
  <si>
    <t>PR Stalowa Wola</t>
  </si>
  <si>
    <t>OKRĘG TARNOWSKI</t>
  </si>
  <si>
    <t>PR Bochnia</t>
  </si>
  <si>
    <t>PR Brzesko</t>
  </si>
  <si>
    <t>PR Dąbrowa Tarnowska</t>
  </si>
  <si>
    <t>PR Tarnów</t>
  </si>
  <si>
    <t>OKRĘG TORUŃSKI</t>
  </si>
  <si>
    <t>PR Toruń Centrum Zachód</t>
  </si>
  <si>
    <t>PR Toruń Wschód</t>
  </si>
  <si>
    <t>PR Brodnica</t>
  </si>
  <si>
    <t>PR Chełmo</t>
  </si>
  <si>
    <t>PR Golubie Dobrzyń</t>
  </si>
  <si>
    <t>PR Grudziądz</t>
  </si>
  <si>
    <t>PR Wąbrzeźnie</t>
  </si>
  <si>
    <t>OKRĘG WARSZAWSKI</t>
  </si>
  <si>
    <t>PR Śródmieście</t>
  </si>
  <si>
    <t>PR Śródmieście - Północ</t>
  </si>
  <si>
    <t>PR Wola</t>
  </si>
  <si>
    <t>PR Mokotów</t>
  </si>
  <si>
    <t>PR Ochota</t>
  </si>
  <si>
    <t>PR Żoliborz</t>
  </si>
  <si>
    <t>PR Ursynów (wraz z DW)</t>
  </si>
  <si>
    <t>PR Pruszków</t>
  </si>
  <si>
    <t>PR Piaseczno</t>
  </si>
  <si>
    <t>PR Grodzisk</t>
  </si>
  <si>
    <t>OKRĘG WARSZAWA - PRAGA</t>
  </si>
  <si>
    <t>PR Warszawa Praga Południe</t>
  </si>
  <si>
    <t>PR Warszawa Praga Północ</t>
  </si>
  <si>
    <t>PR Wołomin</t>
  </si>
  <si>
    <t>PR Legionowo</t>
  </si>
  <si>
    <t>PR Otwock</t>
  </si>
  <si>
    <t>PR Nowy Dwór Mazowiecki</t>
  </si>
  <si>
    <t>OKRĘG WŁOCŁAWSKI</t>
  </si>
  <si>
    <t>PR Włocławek</t>
  </si>
  <si>
    <t>PR Lipno</t>
  </si>
  <si>
    <t>PR Aleksandrów Kujawski</t>
  </si>
  <si>
    <t>PR Rypin</t>
  </si>
  <si>
    <t>PR Radziejów</t>
  </si>
  <si>
    <t>OKRĘG WROCŁAWSKI</t>
  </si>
  <si>
    <t>PR Wrocław Fabryczna</t>
  </si>
  <si>
    <t>PR Wrocław Stare Miasto</t>
  </si>
  <si>
    <t>PR Wrocław Krzyki Zachód</t>
  </si>
  <si>
    <t>PR Wrocław Śródmieście</t>
  </si>
  <si>
    <t>PR Wrocław Psie Pole</t>
  </si>
  <si>
    <t>PR Wrocław Krzyki Wschód</t>
  </si>
  <si>
    <t>PR Oleśnica</t>
  </si>
  <si>
    <t>PR Oława</t>
  </si>
  <si>
    <t>PR Środa Śląska</t>
  </si>
  <si>
    <t>PR Trzebnica</t>
  </si>
  <si>
    <t>PR Wołów</t>
  </si>
  <si>
    <t>PR Milicz</t>
  </si>
  <si>
    <t>PR Strzelin</t>
  </si>
  <si>
    <t>OKRĘG ZAMOJSKI</t>
  </si>
  <si>
    <t>PR Biłgoraj</t>
  </si>
  <si>
    <t>PR Hrubieszów</t>
  </si>
  <si>
    <t>PR Janów Lubelski</t>
  </si>
  <si>
    <t>PR Krasnystaw</t>
  </si>
  <si>
    <t>PR Tomaszów Lubelski</t>
  </si>
  <si>
    <t xml:space="preserve">PR Zamość </t>
  </si>
  <si>
    <t>OKRĘG ZIELONOGÓRSKI</t>
  </si>
  <si>
    <t>PR Zielona Góra</t>
  </si>
  <si>
    <t>PR Krosno Odrzańskie</t>
  </si>
  <si>
    <t>PR Nowa Sól</t>
  </si>
  <si>
    <t>PR Świebodzin</t>
  </si>
  <si>
    <t>PR Wschowa</t>
  </si>
  <si>
    <t>PR Żagań</t>
  </si>
  <si>
    <t>PR Żary</t>
  </si>
  <si>
    <t>Średni referat (półrocze)</t>
  </si>
  <si>
    <t>DANE NIEPEŁNE - wskazano całość wpisu bez podziału na kategorie</t>
  </si>
  <si>
    <t>WPIS DS. - założenie 60% udziału</t>
  </si>
  <si>
    <t xml:space="preserve"> </t>
  </si>
  <si>
    <t>wyliczenia oparte na roku 2023 (nie dostarczono danych za 2024)</t>
  </si>
  <si>
    <t>Łącznie wpis DS.</t>
  </si>
  <si>
    <t>Rzeczywisty - średni wpis w skali kraju (miesięcznie)</t>
  </si>
  <si>
    <t>Średni wpis - przy pełnym składzie (100 %) - miesięcznie</t>
  </si>
  <si>
    <t>100% pula etatów</t>
  </si>
  <si>
    <t>Pełny referat w skali kraju - rzeczywista obsada (pól rocznie)</t>
  </si>
  <si>
    <t>Referat - przy pełnym składzie (100%) - półrocznie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</si>
</sst>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2" fontId="1" fillId="2" borderId="0" xfId="1" applyNumberFormat="1"/>
    <xf numFmtId="0" fontId="3" fillId="0" borderId="0" xfId="0" applyFont="1" applyAlignment="1">
      <alignment horizontal="right" vertical="center" wrapText="1"/>
    </xf>
    <xf numFmtId="0" fontId="4" fillId="0" borderId="0" xfId="0" applyFont="1"/>
    <xf numFmtId="2" fontId="2" fillId="0" borderId="0" xfId="0" applyNumberFormat="1" applyFont="1"/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A15A-8921-400D-95E5-858CE4704D1D}">
  <dimension ref="A1:AD522"/>
  <sheetViews>
    <sheetView tabSelected="1" topLeftCell="A7" zoomScale="70" zoomScaleNormal="70" workbookViewId="0">
      <selection activeCell="D353" sqref="D353"/>
    </sheetView>
  </sheetViews>
  <sheetFormatPr defaultRowHeight="14.4" x14ac:dyDescent="0.3"/>
  <cols>
    <col min="1" max="1" width="51.44140625" customWidth="1"/>
    <col min="3" max="3" width="59.109375" customWidth="1"/>
    <col min="4" max="4" width="13.6640625" customWidth="1"/>
    <col min="5" max="5" width="30.88671875" customWidth="1"/>
    <col min="6" max="6" width="16.88671875" customWidth="1"/>
    <col min="8" max="8" width="20.109375" customWidth="1"/>
    <col min="10" max="10" width="15" customWidth="1"/>
    <col min="14" max="14" width="16.109375" customWidth="1"/>
    <col min="15" max="15" width="9.6640625" customWidth="1"/>
    <col min="16" max="16" width="19.5546875" customWidth="1"/>
    <col min="20" max="20" width="19.88671875" customWidth="1"/>
    <col min="22" max="22" width="12.88671875" customWidth="1"/>
    <col min="28" max="28" width="24.77734375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3" spans="1:22" x14ac:dyDescent="0.3">
      <c r="A3" s="1" t="s">
        <v>16</v>
      </c>
    </row>
    <row r="5" spans="1:22" x14ac:dyDescent="0.3">
      <c r="A5" t="s">
        <v>17</v>
      </c>
      <c r="B5">
        <v>17</v>
      </c>
      <c r="C5">
        <v>2357</v>
      </c>
      <c r="D5" s="2">
        <f>C5/B5/6</f>
        <v>23.107843137254903</v>
      </c>
      <c r="E5">
        <v>63</v>
      </c>
      <c r="F5" s="2">
        <f>E5/B5/6</f>
        <v>0.61764705882352944</v>
      </c>
      <c r="G5">
        <v>148</v>
      </c>
      <c r="H5" s="2">
        <f>G5/B5/6</f>
        <v>1.4509803921568627</v>
      </c>
      <c r="I5">
        <v>52</v>
      </c>
      <c r="J5" s="2">
        <f>I5/B5/6</f>
        <v>0.50980392156862742</v>
      </c>
      <c r="K5">
        <v>503</v>
      </c>
      <c r="L5" s="2">
        <f>K5/B5/6</f>
        <v>4.9313725490196081</v>
      </c>
      <c r="M5">
        <v>29</v>
      </c>
      <c r="N5" s="2">
        <f>M5/B5/6</f>
        <v>0.28431372549019607</v>
      </c>
      <c r="O5">
        <v>232</v>
      </c>
      <c r="P5" s="2">
        <f>O5/B5/6</f>
        <v>2.2745098039215685</v>
      </c>
      <c r="R5" s="2"/>
      <c r="T5" t="s">
        <v>18</v>
      </c>
      <c r="V5" t="s">
        <v>19</v>
      </c>
    </row>
    <row r="6" spans="1:22" x14ac:dyDescent="0.3">
      <c r="A6" t="s">
        <v>20</v>
      </c>
      <c r="B6">
        <v>18</v>
      </c>
      <c r="C6">
        <v>2132</v>
      </c>
      <c r="D6" s="2">
        <f t="shared" ref="D6:D69" si="0">C6/B6/6</f>
        <v>19.74074074074074</v>
      </c>
      <c r="E6">
        <v>159</v>
      </c>
      <c r="F6" s="2">
        <f t="shared" ref="F6:F69" si="1">E6/B6/6</f>
        <v>1.4722222222222223</v>
      </c>
      <c r="G6">
        <v>179</v>
      </c>
      <c r="H6" s="2">
        <f t="shared" ref="H6:H69" si="2">G6/B6/6</f>
        <v>1.6574074074074074</v>
      </c>
      <c r="I6">
        <v>29</v>
      </c>
      <c r="J6" s="2">
        <f t="shared" ref="J6:J69" si="3">I6/B6/6</f>
        <v>0.26851851851851855</v>
      </c>
      <c r="K6">
        <v>670</v>
      </c>
      <c r="L6" s="2">
        <f t="shared" ref="L6:L69" si="4">K6/B6/6</f>
        <v>6.2037037037037033</v>
      </c>
      <c r="M6">
        <v>18</v>
      </c>
      <c r="N6" s="2">
        <f t="shared" ref="N6:N69" si="5">M6/B6/6</f>
        <v>0.16666666666666666</v>
      </c>
      <c r="O6">
        <v>94</v>
      </c>
      <c r="P6" s="2">
        <f t="shared" ref="P6:P69" si="6">O6/B6/6</f>
        <v>0.87037037037037035</v>
      </c>
      <c r="R6" s="2"/>
      <c r="T6">
        <v>85</v>
      </c>
      <c r="V6">
        <v>8677</v>
      </c>
    </row>
    <row r="7" spans="1:22" x14ac:dyDescent="0.3">
      <c r="A7" t="s">
        <v>21</v>
      </c>
      <c r="B7">
        <v>14</v>
      </c>
      <c r="C7">
        <v>1820</v>
      </c>
      <c r="D7" s="2">
        <f t="shared" si="0"/>
        <v>21.666666666666668</v>
      </c>
      <c r="E7">
        <v>124</v>
      </c>
      <c r="F7" s="2">
        <f t="shared" si="1"/>
        <v>1.4761904761904763</v>
      </c>
      <c r="G7">
        <v>84</v>
      </c>
      <c r="H7" s="2">
        <f t="shared" si="2"/>
        <v>1</v>
      </c>
      <c r="I7">
        <v>30</v>
      </c>
      <c r="J7" s="2">
        <f t="shared" si="3"/>
        <v>0.35714285714285715</v>
      </c>
      <c r="K7">
        <v>694</v>
      </c>
      <c r="L7" s="2">
        <f t="shared" si="4"/>
        <v>8.261904761904761</v>
      </c>
      <c r="M7">
        <v>85</v>
      </c>
      <c r="N7" s="2">
        <f t="shared" si="5"/>
        <v>1.0119047619047619</v>
      </c>
      <c r="O7">
        <v>269</v>
      </c>
      <c r="P7" s="2">
        <f t="shared" si="6"/>
        <v>3.2023809523809526</v>
      </c>
      <c r="R7" s="2"/>
      <c r="T7" t="s">
        <v>427</v>
      </c>
    </row>
    <row r="8" spans="1:22" x14ac:dyDescent="0.3">
      <c r="A8" t="s">
        <v>22</v>
      </c>
      <c r="B8">
        <v>4</v>
      </c>
      <c r="C8">
        <v>579</v>
      </c>
      <c r="D8" s="2">
        <f t="shared" si="0"/>
        <v>24.125</v>
      </c>
      <c r="E8">
        <v>19</v>
      </c>
      <c r="F8" s="2">
        <f t="shared" si="1"/>
        <v>0.79166666666666663</v>
      </c>
      <c r="G8">
        <v>44</v>
      </c>
      <c r="H8" s="2">
        <f t="shared" si="2"/>
        <v>1.8333333333333333</v>
      </c>
      <c r="I8">
        <v>1</v>
      </c>
      <c r="J8" s="2">
        <f t="shared" si="3"/>
        <v>4.1666666666666664E-2</v>
      </c>
      <c r="K8">
        <v>124</v>
      </c>
      <c r="L8" s="2">
        <f t="shared" si="4"/>
        <v>5.166666666666667</v>
      </c>
      <c r="M8">
        <v>3</v>
      </c>
      <c r="N8" s="2">
        <f t="shared" si="5"/>
        <v>0.125</v>
      </c>
      <c r="O8">
        <v>39</v>
      </c>
      <c r="P8" s="2">
        <f t="shared" si="6"/>
        <v>1.625</v>
      </c>
      <c r="R8" s="2"/>
      <c r="T8">
        <f>V6/T6</f>
        <v>102.08235294117647</v>
      </c>
    </row>
    <row r="9" spans="1:22" x14ac:dyDescent="0.3">
      <c r="A9" t="s">
        <v>23</v>
      </c>
      <c r="B9">
        <v>4</v>
      </c>
      <c r="C9">
        <v>612</v>
      </c>
      <c r="D9" s="2">
        <f t="shared" si="0"/>
        <v>25.5</v>
      </c>
      <c r="E9">
        <v>24</v>
      </c>
      <c r="F9" s="2">
        <f t="shared" si="1"/>
        <v>1</v>
      </c>
      <c r="G9">
        <v>23</v>
      </c>
      <c r="H9" s="2">
        <f t="shared" si="2"/>
        <v>0.95833333333333337</v>
      </c>
      <c r="I9">
        <v>1</v>
      </c>
      <c r="J9" s="2">
        <f t="shared" si="3"/>
        <v>4.1666666666666664E-2</v>
      </c>
      <c r="K9">
        <v>148</v>
      </c>
      <c r="L9" s="2">
        <f t="shared" si="4"/>
        <v>6.166666666666667</v>
      </c>
      <c r="M9">
        <v>8</v>
      </c>
      <c r="N9" s="2">
        <f t="shared" si="5"/>
        <v>0.33333333333333331</v>
      </c>
      <c r="O9">
        <v>88</v>
      </c>
      <c r="P9" s="2">
        <f t="shared" si="6"/>
        <v>3.6666666666666665</v>
      </c>
      <c r="R9" s="2"/>
      <c r="T9" s="2"/>
      <c r="V9" s="2"/>
    </row>
    <row r="10" spans="1:22" x14ac:dyDescent="0.3">
      <c r="A10" t="s">
        <v>24</v>
      </c>
      <c r="B10">
        <v>4</v>
      </c>
      <c r="C10">
        <v>653</v>
      </c>
      <c r="D10" s="2">
        <f t="shared" si="0"/>
        <v>27.208333333333332</v>
      </c>
      <c r="E10">
        <v>64</v>
      </c>
      <c r="F10" s="2">
        <f t="shared" si="1"/>
        <v>2.6666666666666665</v>
      </c>
      <c r="G10">
        <v>62</v>
      </c>
      <c r="H10" s="2">
        <f t="shared" si="2"/>
        <v>2.5833333333333335</v>
      </c>
      <c r="I10">
        <v>1</v>
      </c>
      <c r="J10" s="2">
        <f t="shared" si="3"/>
        <v>4.1666666666666664E-2</v>
      </c>
      <c r="K10">
        <v>108</v>
      </c>
      <c r="L10" s="2">
        <f t="shared" si="4"/>
        <v>4.5</v>
      </c>
      <c r="M10">
        <v>29</v>
      </c>
      <c r="N10" s="2">
        <f t="shared" si="5"/>
        <v>1.2083333333333333</v>
      </c>
      <c r="O10">
        <v>13</v>
      </c>
      <c r="P10" s="2">
        <f t="shared" si="6"/>
        <v>0.54166666666666663</v>
      </c>
      <c r="R10" s="2"/>
      <c r="T10" s="2"/>
      <c r="V10" s="2"/>
    </row>
    <row r="11" spans="1:22" x14ac:dyDescent="0.3">
      <c r="A11" t="s">
        <v>25</v>
      </c>
      <c r="B11">
        <v>3</v>
      </c>
      <c r="C11">
        <v>524</v>
      </c>
      <c r="D11" s="2">
        <f t="shared" si="0"/>
        <v>29.111111111111111</v>
      </c>
      <c r="E11">
        <v>90</v>
      </c>
      <c r="F11" s="2">
        <f t="shared" si="1"/>
        <v>5</v>
      </c>
      <c r="G11">
        <v>60</v>
      </c>
      <c r="H11" s="2">
        <f t="shared" si="2"/>
        <v>3.3333333333333335</v>
      </c>
      <c r="I11">
        <v>6</v>
      </c>
      <c r="J11" s="2">
        <f t="shared" si="3"/>
        <v>0.33333333333333331</v>
      </c>
      <c r="K11">
        <v>145</v>
      </c>
      <c r="L11" s="2">
        <f t="shared" si="4"/>
        <v>8.0555555555555554</v>
      </c>
      <c r="M11">
        <v>0</v>
      </c>
      <c r="N11" s="2">
        <f t="shared" si="5"/>
        <v>0</v>
      </c>
      <c r="O11">
        <v>43</v>
      </c>
      <c r="P11" s="2">
        <f t="shared" si="6"/>
        <v>2.3888888888888888</v>
      </c>
      <c r="R11" s="2"/>
      <c r="T11" s="2"/>
      <c r="V11" s="2"/>
    </row>
    <row r="12" spans="1:22" x14ac:dyDescent="0.3">
      <c r="D12" s="2"/>
      <c r="F12" s="2"/>
      <c r="H12" s="2"/>
      <c r="J12" s="2"/>
      <c r="L12" s="2"/>
      <c r="N12" s="2"/>
      <c r="P12" s="2"/>
      <c r="R12" s="2"/>
    </row>
    <row r="13" spans="1:22" x14ac:dyDescent="0.3">
      <c r="A13" t="s">
        <v>26</v>
      </c>
      <c r="C13">
        <f>SUM(C5:C11)</f>
        <v>8677</v>
      </c>
      <c r="D13" s="2"/>
      <c r="F13" s="2"/>
      <c r="H13" s="2"/>
      <c r="J13" s="2"/>
      <c r="L13" s="2"/>
      <c r="N13" s="2"/>
      <c r="P13" s="2"/>
      <c r="R13" s="2"/>
    </row>
    <row r="14" spans="1:22" x14ac:dyDescent="0.3">
      <c r="A14" s="1" t="s">
        <v>27</v>
      </c>
      <c r="D14" s="2"/>
      <c r="F14" s="2"/>
      <c r="H14" s="2"/>
      <c r="J14" s="2"/>
      <c r="L14" s="2"/>
      <c r="N14" s="2"/>
      <c r="P14" s="2"/>
    </row>
    <row r="15" spans="1:22" x14ac:dyDescent="0.3">
      <c r="A15" t="s">
        <v>28</v>
      </c>
      <c r="B15">
        <v>11</v>
      </c>
      <c r="C15">
        <v>2051</v>
      </c>
      <c r="D15" s="2">
        <f t="shared" si="0"/>
        <v>31.075757575757578</v>
      </c>
      <c r="E15">
        <v>60</v>
      </c>
      <c r="F15" s="2">
        <f t="shared" si="1"/>
        <v>0.90909090909090906</v>
      </c>
      <c r="G15">
        <v>16</v>
      </c>
      <c r="H15" s="2">
        <f t="shared" si="2"/>
        <v>0.24242424242424243</v>
      </c>
      <c r="I15">
        <v>75</v>
      </c>
      <c r="J15" s="2">
        <f t="shared" si="3"/>
        <v>1.1363636363636365</v>
      </c>
      <c r="K15">
        <v>373</v>
      </c>
      <c r="L15" s="2">
        <f t="shared" si="4"/>
        <v>5.6515151515151514</v>
      </c>
      <c r="M15">
        <v>32</v>
      </c>
      <c r="N15" s="2">
        <f t="shared" si="5"/>
        <v>0.48484848484848486</v>
      </c>
      <c r="O15">
        <v>67</v>
      </c>
      <c r="P15" s="2">
        <f t="shared" si="6"/>
        <v>1.0151515151515151</v>
      </c>
      <c r="R15" s="2"/>
      <c r="T15" t="s">
        <v>18</v>
      </c>
      <c r="V15" t="s">
        <v>19</v>
      </c>
    </row>
    <row r="16" spans="1:22" x14ac:dyDescent="0.3">
      <c r="A16" t="s">
        <v>29</v>
      </c>
      <c r="B16">
        <v>12</v>
      </c>
      <c r="C16">
        <v>1990</v>
      </c>
      <c r="D16" s="2">
        <f t="shared" si="0"/>
        <v>27.638888888888889</v>
      </c>
      <c r="E16">
        <v>67</v>
      </c>
      <c r="F16" s="2">
        <f t="shared" si="1"/>
        <v>0.93055555555555547</v>
      </c>
      <c r="G16">
        <v>49</v>
      </c>
      <c r="H16" s="2">
        <f t="shared" si="2"/>
        <v>0.68055555555555547</v>
      </c>
      <c r="I16">
        <v>118</v>
      </c>
      <c r="J16" s="2">
        <f t="shared" si="3"/>
        <v>1.6388888888888891</v>
      </c>
      <c r="K16">
        <v>207</v>
      </c>
      <c r="L16" s="2">
        <f t="shared" si="4"/>
        <v>2.875</v>
      </c>
      <c r="M16">
        <v>15</v>
      </c>
      <c r="N16" s="2">
        <f t="shared" si="5"/>
        <v>0.20833333333333334</v>
      </c>
      <c r="O16">
        <v>85</v>
      </c>
      <c r="P16" s="2">
        <f t="shared" si="6"/>
        <v>1.1805555555555556</v>
      </c>
      <c r="R16" s="2"/>
      <c r="T16">
        <v>62</v>
      </c>
      <c r="V16">
        <v>8136</v>
      </c>
    </row>
    <row r="17" spans="1:22" x14ac:dyDescent="0.3">
      <c r="A17" t="s">
        <v>30</v>
      </c>
      <c r="B17">
        <v>17</v>
      </c>
      <c r="C17">
        <v>2217</v>
      </c>
      <c r="D17" s="2">
        <f t="shared" si="0"/>
        <v>21.735294117647058</v>
      </c>
      <c r="E17">
        <v>85</v>
      </c>
      <c r="F17" s="2">
        <f t="shared" si="1"/>
        <v>0.83333333333333337</v>
      </c>
      <c r="G17">
        <v>3</v>
      </c>
      <c r="H17" s="2">
        <f t="shared" si="2"/>
        <v>2.9411764705882356E-2</v>
      </c>
      <c r="I17">
        <v>36</v>
      </c>
      <c r="J17" s="2">
        <f t="shared" si="3"/>
        <v>0.35294117647058826</v>
      </c>
      <c r="K17">
        <v>205</v>
      </c>
      <c r="L17" s="2">
        <f t="shared" si="4"/>
        <v>2.0098039215686274</v>
      </c>
      <c r="M17">
        <v>14</v>
      </c>
      <c r="N17" s="2">
        <f t="shared" si="5"/>
        <v>0.1372549019607843</v>
      </c>
      <c r="O17">
        <v>91</v>
      </c>
      <c r="P17" s="2">
        <f t="shared" si="6"/>
        <v>0.89215686274509798</v>
      </c>
      <c r="R17" s="2"/>
      <c r="T17" t="s">
        <v>427</v>
      </c>
    </row>
    <row r="18" spans="1:22" x14ac:dyDescent="0.3">
      <c r="A18" t="s">
        <v>31</v>
      </c>
      <c r="B18">
        <v>12</v>
      </c>
      <c r="C18">
        <v>1878</v>
      </c>
      <c r="D18" s="2">
        <f t="shared" si="0"/>
        <v>26.083333333333332</v>
      </c>
      <c r="E18">
        <v>86</v>
      </c>
      <c r="F18" s="2">
        <f t="shared" si="1"/>
        <v>1.1944444444444444</v>
      </c>
      <c r="G18">
        <v>39</v>
      </c>
      <c r="H18" s="2">
        <f t="shared" si="2"/>
        <v>0.54166666666666663</v>
      </c>
      <c r="I18">
        <v>92</v>
      </c>
      <c r="J18" s="2">
        <f t="shared" si="3"/>
        <v>1.2777777777777779</v>
      </c>
      <c r="K18">
        <v>180</v>
      </c>
      <c r="L18" s="2">
        <f t="shared" si="4"/>
        <v>2.5</v>
      </c>
      <c r="M18">
        <v>1</v>
      </c>
      <c r="N18" s="2">
        <f t="shared" si="5"/>
        <v>1.3888888888888888E-2</v>
      </c>
      <c r="O18">
        <v>55</v>
      </c>
      <c r="P18" s="2">
        <f t="shared" si="6"/>
        <v>0.76388888888888884</v>
      </c>
      <c r="R18" s="2"/>
      <c r="T18">
        <f>V16/T16</f>
        <v>131.2258064516129</v>
      </c>
    </row>
    <row r="19" spans="1:22" x14ac:dyDescent="0.3">
      <c r="D19" s="2"/>
      <c r="F19" s="2"/>
      <c r="H19" s="2"/>
      <c r="J19" s="2"/>
      <c r="L19" s="2"/>
      <c r="N19" s="2"/>
      <c r="P19" s="2"/>
      <c r="R19" s="2"/>
      <c r="T19" s="2"/>
      <c r="V19" s="2"/>
    </row>
    <row r="20" spans="1:22" x14ac:dyDescent="0.3">
      <c r="A20" t="s">
        <v>26</v>
      </c>
      <c r="C20">
        <f>SUM(C15:C18)</f>
        <v>8136</v>
      </c>
      <c r="D20" s="2"/>
      <c r="F20" s="2"/>
      <c r="H20" s="2"/>
      <c r="J20" s="2"/>
      <c r="L20" s="2"/>
      <c r="N20" s="2"/>
      <c r="P20" s="2"/>
      <c r="R20" s="2"/>
      <c r="T20" s="2"/>
      <c r="V20" s="2"/>
    </row>
    <row r="21" spans="1:22" x14ac:dyDescent="0.3">
      <c r="A21" s="1" t="s">
        <v>32</v>
      </c>
      <c r="D21" s="2"/>
      <c r="F21" s="2"/>
      <c r="H21" s="2"/>
      <c r="J21" s="2"/>
      <c r="L21" s="2"/>
      <c r="N21" s="2"/>
      <c r="P21" s="2"/>
      <c r="R21" s="2"/>
      <c r="T21" s="2"/>
      <c r="V21" s="2"/>
    </row>
    <row r="22" spans="1:22" x14ac:dyDescent="0.3">
      <c r="A22" t="s">
        <v>33</v>
      </c>
      <c r="B22">
        <v>27</v>
      </c>
      <c r="C22">
        <v>3936</v>
      </c>
      <c r="D22" s="2">
        <f t="shared" si="0"/>
        <v>24.296296296296294</v>
      </c>
      <c r="E22">
        <v>415</v>
      </c>
      <c r="F22" s="2">
        <f t="shared" si="1"/>
        <v>2.5617283950617282</v>
      </c>
      <c r="G22">
        <v>190</v>
      </c>
      <c r="H22" s="2">
        <f t="shared" si="2"/>
        <v>1.1728395061728396</v>
      </c>
      <c r="I22">
        <v>153</v>
      </c>
      <c r="J22" s="2">
        <f t="shared" si="3"/>
        <v>0.94444444444444453</v>
      </c>
      <c r="K22">
        <v>510</v>
      </c>
      <c r="L22" s="2">
        <f t="shared" si="4"/>
        <v>3.1481481481481484</v>
      </c>
      <c r="M22">
        <v>28</v>
      </c>
      <c r="N22" s="2">
        <f t="shared" si="5"/>
        <v>0.1728395061728395</v>
      </c>
      <c r="O22">
        <v>320</v>
      </c>
      <c r="P22" s="2">
        <f t="shared" si="6"/>
        <v>1.9753086419753085</v>
      </c>
      <c r="R22" s="2"/>
      <c r="T22" t="s">
        <v>18</v>
      </c>
      <c r="V22" t="s">
        <v>19</v>
      </c>
    </row>
    <row r="23" spans="1:22" x14ac:dyDescent="0.3">
      <c r="A23" t="s">
        <v>34</v>
      </c>
      <c r="B23">
        <v>27</v>
      </c>
      <c r="C23">
        <v>3449</v>
      </c>
      <c r="D23" s="2">
        <f t="shared" si="0"/>
        <v>21.290123456790123</v>
      </c>
      <c r="E23">
        <v>517</v>
      </c>
      <c r="F23" s="2">
        <f t="shared" si="1"/>
        <v>3.191358024691358</v>
      </c>
      <c r="G23">
        <v>185</v>
      </c>
      <c r="H23" s="2">
        <f t="shared" si="2"/>
        <v>1.1419753086419753</v>
      </c>
      <c r="I23">
        <v>121</v>
      </c>
      <c r="J23" s="2">
        <f t="shared" si="3"/>
        <v>0.74691358024691368</v>
      </c>
      <c r="K23">
        <v>526</v>
      </c>
      <c r="L23" s="2">
        <f t="shared" si="4"/>
        <v>3.2469135802469133</v>
      </c>
      <c r="M23">
        <v>114</v>
      </c>
      <c r="N23" s="2">
        <f t="shared" si="5"/>
        <v>0.70370370370370372</v>
      </c>
      <c r="O23">
        <v>237</v>
      </c>
      <c r="P23" s="2">
        <f t="shared" si="6"/>
        <v>1.462962962962963</v>
      </c>
      <c r="R23" s="2"/>
      <c r="T23">
        <v>119</v>
      </c>
      <c r="V23">
        <v>14394</v>
      </c>
    </row>
    <row r="24" spans="1:22" x14ac:dyDescent="0.3">
      <c r="A24" t="s">
        <v>35</v>
      </c>
      <c r="B24">
        <v>16</v>
      </c>
      <c r="C24">
        <v>2258</v>
      </c>
      <c r="D24" s="2">
        <f t="shared" si="0"/>
        <v>23.520833333333332</v>
      </c>
      <c r="E24">
        <v>225</v>
      </c>
      <c r="F24" s="2">
        <f t="shared" si="1"/>
        <v>2.34375</v>
      </c>
      <c r="G24">
        <v>164</v>
      </c>
      <c r="H24" s="2">
        <f t="shared" si="2"/>
        <v>1.7083333333333333</v>
      </c>
      <c r="I24">
        <v>43</v>
      </c>
      <c r="J24" s="2">
        <f t="shared" si="3"/>
        <v>0.44791666666666669</v>
      </c>
      <c r="K24">
        <v>250</v>
      </c>
      <c r="L24" s="2">
        <f t="shared" si="4"/>
        <v>2.6041666666666665</v>
      </c>
      <c r="M24">
        <v>6</v>
      </c>
      <c r="N24" s="2">
        <f t="shared" si="5"/>
        <v>6.25E-2</v>
      </c>
      <c r="O24">
        <v>73</v>
      </c>
      <c r="P24" s="2">
        <f t="shared" si="6"/>
        <v>0.76041666666666663</v>
      </c>
      <c r="R24" s="2"/>
      <c r="T24" t="s">
        <v>427</v>
      </c>
    </row>
    <row r="25" spans="1:22" x14ac:dyDescent="0.3">
      <c r="A25" t="s">
        <v>36</v>
      </c>
      <c r="B25">
        <v>5</v>
      </c>
      <c r="C25">
        <v>508</v>
      </c>
      <c r="D25" s="2">
        <f t="shared" si="0"/>
        <v>16.933333333333334</v>
      </c>
      <c r="E25">
        <v>28</v>
      </c>
      <c r="F25" s="2">
        <f t="shared" si="1"/>
        <v>0.93333333333333324</v>
      </c>
      <c r="G25">
        <v>48</v>
      </c>
      <c r="H25" s="2">
        <f t="shared" si="2"/>
        <v>1.5999999999999999</v>
      </c>
      <c r="I25">
        <v>8</v>
      </c>
      <c r="J25" s="2">
        <f t="shared" si="3"/>
        <v>0.26666666666666666</v>
      </c>
      <c r="K25">
        <v>97</v>
      </c>
      <c r="L25" s="2">
        <f t="shared" si="4"/>
        <v>3.2333333333333329</v>
      </c>
      <c r="M25">
        <v>9</v>
      </c>
      <c r="N25" s="2">
        <f t="shared" si="5"/>
        <v>0.3</v>
      </c>
      <c r="O25">
        <v>11</v>
      </c>
      <c r="P25" s="2">
        <f t="shared" si="6"/>
        <v>0.3666666666666667</v>
      </c>
      <c r="R25" s="2"/>
      <c r="T25">
        <f>V23/T23</f>
        <v>120.95798319327731</v>
      </c>
    </row>
    <row r="26" spans="1:22" x14ac:dyDescent="0.3">
      <c r="A26" t="s">
        <v>37</v>
      </c>
      <c r="B26">
        <v>6</v>
      </c>
      <c r="C26">
        <v>898</v>
      </c>
      <c r="D26" s="2">
        <f t="shared" si="0"/>
        <v>24.944444444444443</v>
      </c>
      <c r="E26">
        <v>169</v>
      </c>
      <c r="F26" s="2">
        <f t="shared" si="1"/>
        <v>4.6944444444444446</v>
      </c>
      <c r="G26">
        <v>134</v>
      </c>
      <c r="H26" s="2">
        <f t="shared" si="2"/>
        <v>3.7222222222222219</v>
      </c>
      <c r="I26">
        <v>17</v>
      </c>
      <c r="J26" s="2">
        <f t="shared" si="3"/>
        <v>0.47222222222222227</v>
      </c>
      <c r="K26">
        <v>107</v>
      </c>
      <c r="L26" s="2">
        <f t="shared" si="4"/>
        <v>2.9722222222222219</v>
      </c>
      <c r="M26">
        <v>33</v>
      </c>
      <c r="N26" s="2">
        <f t="shared" si="5"/>
        <v>0.91666666666666663</v>
      </c>
      <c r="O26">
        <v>50</v>
      </c>
      <c r="P26" s="2">
        <f t="shared" si="6"/>
        <v>1.3888888888888891</v>
      </c>
      <c r="R26" s="2"/>
    </row>
    <row r="27" spans="1:22" x14ac:dyDescent="0.3">
      <c r="A27" t="s">
        <v>38</v>
      </c>
      <c r="B27">
        <v>5</v>
      </c>
      <c r="C27">
        <v>774</v>
      </c>
      <c r="D27" s="2">
        <f t="shared" si="0"/>
        <v>25.8</v>
      </c>
      <c r="E27">
        <v>109</v>
      </c>
      <c r="F27" s="2">
        <f t="shared" si="1"/>
        <v>3.6333333333333333</v>
      </c>
      <c r="G27">
        <v>34</v>
      </c>
      <c r="H27" s="2">
        <f t="shared" si="2"/>
        <v>1.1333333333333333</v>
      </c>
      <c r="I27">
        <v>37</v>
      </c>
      <c r="J27" s="2">
        <f t="shared" si="3"/>
        <v>1.2333333333333334</v>
      </c>
      <c r="K27">
        <v>59</v>
      </c>
      <c r="L27" s="2">
        <f t="shared" si="4"/>
        <v>1.9666666666666668</v>
      </c>
      <c r="M27">
        <v>131</v>
      </c>
      <c r="N27" s="2">
        <f t="shared" si="5"/>
        <v>4.3666666666666663</v>
      </c>
      <c r="O27">
        <v>33</v>
      </c>
      <c r="P27" s="2">
        <f t="shared" si="6"/>
        <v>1.0999999999999999</v>
      </c>
      <c r="R27" s="2"/>
    </row>
    <row r="28" spans="1:22" x14ac:dyDescent="0.3">
      <c r="A28" t="s">
        <v>39</v>
      </c>
      <c r="B28">
        <v>4</v>
      </c>
      <c r="C28">
        <v>564</v>
      </c>
      <c r="D28" s="2">
        <f t="shared" si="0"/>
        <v>23.5</v>
      </c>
      <c r="E28">
        <v>79</v>
      </c>
      <c r="F28" s="2">
        <f t="shared" si="1"/>
        <v>3.2916666666666665</v>
      </c>
      <c r="G28">
        <v>49</v>
      </c>
      <c r="H28" s="2">
        <f t="shared" si="2"/>
        <v>2.0416666666666665</v>
      </c>
      <c r="I28">
        <v>17</v>
      </c>
      <c r="J28" s="2">
        <f t="shared" si="3"/>
        <v>0.70833333333333337</v>
      </c>
      <c r="K28">
        <v>35</v>
      </c>
      <c r="L28" s="2">
        <f t="shared" si="4"/>
        <v>1.4583333333333333</v>
      </c>
      <c r="M28">
        <v>66</v>
      </c>
      <c r="N28" s="2">
        <f t="shared" si="5"/>
        <v>2.75</v>
      </c>
      <c r="O28">
        <v>13</v>
      </c>
      <c r="P28" s="2">
        <f t="shared" si="6"/>
        <v>0.54166666666666663</v>
      </c>
      <c r="R28" s="2"/>
    </row>
    <row r="29" spans="1:22" x14ac:dyDescent="0.3">
      <c r="A29" t="s">
        <v>40</v>
      </c>
      <c r="B29">
        <v>7</v>
      </c>
      <c r="C29">
        <v>1080</v>
      </c>
      <c r="D29" s="2">
        <f t="shared" si="0"/>
        <v>25.714285714285712</v>
      </c>
      <c r="E29">
        <v>90</v>
      </c>
      <c r="F29" s="2">
        <f t="shared" si="1"/>
        <v>2.1428571428571428</v>
      </c>
      <c r="G29">
        <v>59</v>
      </c>
      <c r="H29" s="2">
        <f t="shared" si="2"/>
        <v>1.4047619047619049</v>
      </c>
      <c r="I29">
        <v>9</v>
      </c>
      <c r="J29" s="2">
        <f t="shared" si="3"/>
        <v>0.2142857142857143</v>
      </c>
      <c r="K29">
        <v>73</v>
      </c>
      <c r="L29" s="2">
        <f t="shared" si="4"/>
        <v>1.7380952380952381</v>
      </c>
      <c r="M29">
        <v>16</v>
      </c>
      <c r="N29" s="2">
        <f t="shared" si="5"/>
        <v>0.38095238095238093</v>
      </c>
      <c r="O29">
        <v>172</v>
      </c>
      <c r="P29" s="2">
        <f t="shared" si="6"/>
        <v>4.0952380952380958</v>
      </c>
      <c r="R29" s="2"/>
    </row>
    <row r="30" spans="1:22" x14ac:dyDescent="0.3">
      <c r="A30" t="s">
        <v>41</v>
      </c>
      <c r="B30">
        <v>6</v>
      </c>
      <c r="C30">
        <v>927</v>
      </c>
      <c r="D30" s="2">
        <f t="shared" si="0"/>
        <v>25.75</v>
      </c>
      <c r="E30">
        <v>116</v>
      </c>
      <c r="F30" s="2">
        <f t="shared" si="1"/>
        <v>3.2222222222222219</v>
      </c>
      <c r="G30">
        <v>115</v>
      </c>
      <c r="H30" s="2">
        <f t="shared" si="2"/>
        <v>3.1944444444444446</v>
      </c>
      <c r="I30">
        <v>14</v>
      </c>
      <c r="J30" s="2">
        <f t="shared" si="3"/>
        <v>0.3888888888888889</v>
      </c>
      <c r="K30">
        <v>134</v>
      </c>
      <c r="L30" s="2">
        <f t="shared" si="4"/>
        <v>3.7222222222222219</v>
      </c>
      <c r="M30">
        <v>5</v>
      </c>
      <c r="N30" s="2">
        <f t="shared" si="5"/>
        <v>0.1388888888888889</v>
      </c>
      <c r="O30">
        <v>45</v>
      </c>
      <c r="P30" s="2">
        <f t="shared" si="6"/>
        <v>1.25</v>
      </c>
      <c r="R30" s="2"/>
    </row>
    <row r="31" spans="1:22" x14ac:dyDescent="0.3">
      <c r="D31" s="2"/>
      <c r="F31" s="2"/>
      <c r="H31" s="2"/>
      <c r="J31" s="2"/>
      <c r="L31" s="2"/>
      <c r="N31" s="2"/>
      <c r="P31" s="2"/>
    </row>
    <row r="32" spans="1:22" x14ac:dyDescent="0.3">
      <c r="A32" t="s">
        <v>26</v>
      </c>
      <c r="C32">
        <f>SUM(C22:C30)</f>
        <v>14394</v>
      </c>
      <c r="D32" s="2"/>
      <c r="F32" s="2"/>
      <c r="H32" s="2"/>
      <c r="J32" s="2"/>
      <c r="L32" s="2"/>
      <c r="N32" s="2"/>
      <c r="P32" s="2"/>
      <c r="R32" s="2"/>
    </row>
    <row r="33" spans="1:22" x14ac:dyDescent="0.3">
      <c r="A33" s="1" t="s">
        <v>42</v>
      </c>
      <c r="D33" s="2"/>
      <c r="F33" s="2"/>
      <c r="H33" s="2"/>
      <c r="J33" s="2"/>
      <c r="L33" s="2"/>
      <c r="N33" s="2"/>
      <c r="P33" s="2"/>
    </row>
    <row r="34" spans="1:22" x14ac:dyDescent="0.3">
      <c r="A34" t="s">
        <v>43</v>
      </c>
      <c r="B34">
        <v>20</v>
      </c>
      <c r="C34">
        <v>2572</v>
      </c>
      <c r="D34" s="2">
        <f t="shared" si="0"/>
        <v>21.433333333333334</v>
      </c>
      <c r="E34">
        <v>190</v>
      </c>
      <c r="F34" s="2">
        <f t="shared" si="1"/>
        <v>1.5833333333333333</v>
      </c>
      <c r="G34">
        <v>8</v>
      </c>
      <c r="H34" s="2">
        <f t="shared" si="2"/>
        <v>6.6666666666666666E-2</v>
      </c>
      <c r="I34">
        <v>80</v>
      </c>
      <c r="J34" s="2">
        <f t="shared" si="3"/>
        <v>0.66666666666666663</v>
      </c>
      <c r="K34">
        <v>654</v>
      </c>
      <c r="L34" s="2">
        <f t="shared" si="4"/>
        <v>5.45</v>
      </c>
      <c r="M34">
        <v>25</v>
      </c>
      <c r="N34" s="2">
        <f t="shared" si="5"/>
        <v>0.20833333333333334</v>
      </c>
      <c r="O34">
        <v>80</v>
      </c>
      <c r="P34" s="2">
        <f t="shared" si="6"/>
        <v>0.66666666666666663</v>
      </c>
      <c r="R34" s="2"/>
      <c r="T34" t="s">
        <v>18</v>
      </c>
      <c r="V34" t="s">
        <v>19</v>
      </c>
    </row>
    <row r="35" spans="1:22" x14ac:dyDescent="0.3">
      <c r="A35" t="s">
        <v>44</v>
      </c>
      <c r="B35">
        <v>15</v>
      </c>
      <c r="C35">
        <v>2097</v>
      </c>
      <c r="D35" s="2">
        <f t="shared" si="0"/>
        <v>23.3</v>
      </c>
      <c r="E35">
        <v>113</v>
      </c>
      <c r="F35" s="2">
        <f t="shared" si="1"/>
        <v>1.2555555555555555</v>
      </c>
      <c r="G35">
        <v>73</v>
      </c>
      <c r="H35" s="2">
        <f t="shared" si="2"/>
        <v>0.81111111111111101</v>
      </c>
      <c r="I35">
        <v>60</v>
      </c>
      <c r="J35" s="2">
        <f t="shared" si="3"/>
        <v>0.66666666666666663</v>
      </c>
      <c r="K35">
        <v>320</v>
      </c>
      <c r="L35" s="2">
        <f t="shared" si="4"/>
        <v>3.5555555555555554</v>
      </c>
      <c r="M35">
        <v>14</v>
      </c>
      <c r="N35" s="2">
        <f t="shared" si="5"/>
        <v>0.15555555555555556</v>
      </c>
      <c r="O35">
        <v>65</v>
      </c>
      <c r="P35" s="2">
        <f t="shared" si="6"/>
        <v>0.72222222222222221</v>
      </c>
      <c r="R35" s="2"/>
      <c r="T35">
        <v>74</v>
      </c>
      <c r="V35">
        <v>9421</v>
      </c>
    </row>
    <row r="36" spans="1:22" x14ac:dyDescent="0.3">
      <c r="A36" t="s">
        <v>45</v>
      </c>
      <c r="B36">
        <v>14</v>
      </c>
      <c r="C36">
        <v>2308</v>
      </c>
      <c r="D36" s="2">
        <f t="shared" si="0"/>
        <v>27.476190476190478</v>
      </c>
      <c r="E36">
        <v>144</v>
      </c>
      <c r="F36" s="2">
        <f t="shared" si="1"/>
        <v>1.7142857142857144</v>
      </c>
      <c r="G36">
        <v>71</v>
      </c>
      <c r="H36" s="2">
        <f t="shared" si="2"/>
        <v>0.84523809523809523</v>
      </c>
      <c r="I36">
        <v>96</v>
      </c>
      <c r="J36" s="2">
        <f t="shared" si="3"/>
        <v>1.1428571428571428</v>
      </c>
      <c r="K36">
        <v>646</v>
      </c>
      <c r="L36" s="2">
        <f t="shared" si="4"/>
        <v>7.6904761904761907</v>
      </c>
      <c r="M36">
        <v>10</v>
      </c>
      <c r="N36" s="2">
        <f t="shared" si="5"/>
        <v>0.11904761904761905</v>
      </c>
      <c r="O36">
        <v>33</v>
      </c>
      <c r="P36" s="2">
        <f t="shared" si="6"/>
        <v>0.39285714285714285</v>
      </c>
      <c r="R36" s="2"/>
      <c r="T36" t="s">
        <v>427</v>
      </c>
    </row>
    <row r="37" spans="1:22" x14ac:dyDescent="0.3">
      <c r="A37" t="s">
        <v>46</v>
      </c>
      <c r="B37">
        <v>6</v>
      </c>
      <c r="C37">
        <v>991</v>
      </c>
      <c r="D37" s="2">
        <f t="shared" si="0"/>
        <v>27.527777777777775</v>
      </c>
      <c r="E37">
        <v>60</v>
      </c>
      <c r="F37" s="2">
        <f t="shared" si="1"/>
        <v>1.6666666666666667</v>
      </c>
      <c r="G37">
        <v>2</v>
      </c>
      <c r="H37" s="2">
        <f t="shared" si="2"/>
        <v>5.5555555555555552E-2</v>
      </c>
      <c r="I37">
        <v>29</v>
      </c>
      <c r="J37" s="2">
        <f t="shared" si="3"/>
        <v>0.80555555555555547</v>
      </c>
      <c r="K37">
        <v>94</v>
      </c>
      <c r="L37" s="2">
        <f t="shared" si="4"/>
        <v>2.6111111111111112</v>
      </c>
      <c r="M37">
        <v>6</v>
      </c>
      <c r="N37" s="2">
        <f t="shared" si="5"/>
        <v>0.16666666666666666</v>
      </c>
      <c r="O37">
        <v>187</v>
      </c>
      <c r="P37" s="2">
        <f t="shared" si="6"/>
        <v>5.1944444444444446</v>
      </c>
      <c r="R37" s="2"/>
      <c r="T37">
        <f>V35/T35</f>
        <v>127.31081081081081</v>
      </c>
    </row>
    <row r="38" spans="1:22" x14ac:dyDescent="0.3">
      <c r="A38" t="s">
        <v>47</v>
      </c>
      <c r="B38">
        <v>7</v>
      </c>
      <c r="C38">
        <v>1453</v>
      </c>
      <c r="D38" s="2">
        <f t="shared" si="0"/>
        <v>34.595238095238095</v>
      </c>
      <c r="E38">
        <v>107</v>
      </c>
      <c r="F38" s="2">
        <f t="shared" si="1"/>
        <v>2.5476190476190479</v>
      </c>
      <c r="G38">
        <v>0</v>
      </c>
      <c r="H38" s="2">
        <f t="shared" si="2"/>
        <v>0</v>
      </c>
      <c r="I38">
        <v>85</v>
      </c>
      <c r="J38" s="2">
        <f t="shared" si="3"/>
        <v>2.0238095238095237</v>
      </c>
      <c r="K38">
        <v>279</v>
      </c>
      <c r="L38" s="2"/>
      <c r="M38">
        <v>26</v>
      </c>
      <c r="N38" s="2">
        <f t="shared" si="5"/>
        <v>0.61904761904761907</v>
      </c>
      <c r="O38">
        <v>32</v>
      </c>
      <c r="P38" s="2">
        <f t="shared" si="6"/>
        <v>0.76190476190476186</v>
      </c>
      <c r="R38" s="2"/>
      <c r="T38" s="2"/>
      <c r="V38" s="2"/>
    </row>
    <row r="39" spans="1:22" x14ac:dyDescent="0.3">
      <c r="D39" s="2"/>
      <c r="F39" s="2"/>
      <c r="H39" s="2"/>
      <c r="J39" s="2"/>
      <c r="L39" s="2"/>
      <c r="N39" s="2"/>
      <c r="P39" s="2"/>
      <c r="R39" s="2"/>
      <c r="T39" s="2"/>
      <c r="V39" s="2"/>
    </row>
    <row r="40" spans="1:22" x14ac:dyDescent="0.3">
      <c r="A40" t="s">
        <v>26</v>
      </c>
      <c r="C40">
        <f>SUM(C34:C38)</f>
        <v>9421</v>
      </c>
      <c r="D40" s="2"/>
      <c r="F40" s="2"/>
      <c r="H40" s="2"/>
      <c r="J40" s="2"/>
      <c r="L40" s="2"/>
      <c r="N40" s="2"/>
      <c r="P40" s="2"/>
      <c r="R40" s="2"/>
    </row>
    <row r="41" spans="1:22" x14ac:dyDescent="0.3">
      <c r="A41" s="1" t="s">
        <v>48</v>
      </c>
      <c r="D41" s="2"/>
      <c r="F41" s="2"/>
      <c r="H41" s="2"/>
      <c r="J41" s="2"/>
      <c r="L41" s="2"/>
      <c r="N41" s="2"/>
      <c r="P41" s="2"/>
    </row>
    <row r="42" spans="1:22" x14ac:dyDescent="0.3">
      <c r="A42" t="s">
        <v>49</v>
      </c>
      <c r="B42">
        <v>17</v>
      </c>
      <c r="C42">
        <v>2571</v>
      </c>
      <c r="D42" s="2">
        <f t="shared" si="0"/>
        <v>25.205882352941178</v>
      </c>
      <c r="E42">
        <v>224</v>
      </c>
      <c r="F42" s="2">
        <f t="shared" si="1"/>
        <v>2.1960784313725488</v>
      </c>
      <c r="G42">
        <v>123</v>
      </c>
      <c r="H42" s="2">
        <f t="shared" si="2"/>
        <v>1.2058823529411764</v>
      </c>
      <c r="I42">
        <v>142</v>
      </c>
      <c r="J42" s="2">
        <f t="shared" si="3"/>
        <v>1.3921568627450982</v>
      </c>
      <c r="K42">
        <v>356</v>
      </c>
      <c r="L42" s="2">
        <f t="shared" si="4"/>
        <v>3.4901960784313726</v>
      </c>
      <c r="M42">
        <v>42</v>
      </c>
      <c r="N42" s="2">
        <f t="shared" si="5"/>
        <v>0.41176470588235298</v>
      </c>
      <c r="O42">
        <v>104</v>
      </c>
      <c r="P42" s="2">
        <f t="shared" si="6"/>
        <v>1.0196078431372548</v>
      </c>
      <c r="R42" s="2"/>
      <c r="T42" t="s">
        <v>18</v>
      </c>
      <c r="V42" t="s">
        <v>19</v>
      </c>
    </row>
    <row r="43" spans="1:22" x14ac:dyDescent="0.3">
      <c r="A43" t="s">
        <v>50</v>
      </c>
      <c r="B43">
        <v>4</v>
      </c>
      <c r="C43">
        <v>640</v>
      </c>
      <c r="D43" s="2">
        <f t="shared" si="0"/>
        <v>26.666666666666668</v>
      </c>
      <c r="E43">
        <v>42</v>
      </c>
      <c r="F43" s="2">
        <f t="shared" si="1"/>
        <v>1.75</v>
      </c>
      <c r="G43">
        <v>59</v>
      </c>
      <c r="H43" s="2">
        <f t="shared" si="2"/>
        <v>2.4583333333333335</v>
      </c>
      <c r="I43">
        <v>48</v>
      </c>
      <c r="J43" s="2">
        <f t="shared" si="3"/>
        <v>2</v>
      </c>
      <c r="K43">
        <v>84</v>
      </c>
      <c r="L43" s="2">
        <f t="shared" si="4"/>
        <v>3.5</v>
      </c>
      <c r="M43">
        <v>13</v>
      </c>
      <c r="N43" s="2">
        <f t="shared" si="5"/>
        <v>0.54166666666666663</v>
      </c>
      <c r="O43">
        <v>120</v>
      </c>
      <c r="P43" s="2">
        <f t="shared" si="6"/>
        <v>5</v>
      </c>
      <c r="R43" s="2"/>
      <c r="T43">
        <v>56</v>
      </c>
      <c r="V43">
        <v>7000</v>
      </c>
    </row>
    <row r="44" spans="1:22" x14ac:dyDescent="0.3">
      <c r="A44" t="s">
        <v>51</v>
      </c>
      <c r="B44">
        <v>4</v>
      </c>
      <c r="C44">
        <v>772</v>
      </c>
      <c r="D44" s="2">
        <f t="shared" si="0"/>
        <v>32.166666666666664</v>
      </c>
      <c r="E44">
        <v>130</v>
      </c>
      <c r="F44" s="2">
        <f t="shared" si="1"/>
        <v>5.416666666666667</v>
      </c>
      <c r="G44">
        <v>17</v>
      </c>
      <c r="H44" s="2">
        <f t="shared" si="2"/>
        <v>0.70833333333333337</v>
      </c>
      <c r="I44">
        <v>10</v>
      </c>
      <c r="J44" s="2">
        <f t="shared" si="3"/>
        <v>0.41666666666666669</v>
      </c>
      <c r="K44">
        <v>73</v>
      </c>
      <c r="L44" s="2">
        <f t="shared" si="4"/>
        <v>3.0416666666666665</v>
      </c>
      <c r="M44">
        <v>10</v>
      </c>
      <c r="N44" s="2">
        <f t="shared" si="5"/>
        <v>0.41666666666666669</v>
      </c>
      <c r="O44">
        <v>36</v>
      </c>
      <c r="P44" s="2">
        <f t="shared" si="6"/>
        <v>1.5</v>
      </c>
      <c r="R44" s="2"/>
      <c r="T44" t="s">
        <v>427</v>
      </c>
    </row>
    <row r="45" spans="1:22" x14ac:dyDescent="0.3">
      <c r="A45" t="s">
        <v>52</v>
      </c>
      <c r="B45">
        <v>8</v>
      </c>
      <c r="C45">
        <v>1111</v>
      </c>
      <c r="D45" s="2">
        <f t="shared" si="0"/>
        <v>23.145833333333332</v>
      </c>
      <c r="E45">
        <v>163</v>
      </c>
      <c r="F45" s="2">
        <f t="shared" si="1"/>
        <v>3.3958333333333335</v>
      </c>
      <c r="G45">
        <v>173</v>
      </c>
      <c r="H45" s="2">
        <f t="shared" si="2"/>
        <v>3.6041666666666665</v>
      </c>
      <c r="I45">
        <v>84</v>
      </c>
      <c r="J45" s="2">
        <f t="shared" si="3"/>
        <v>1.75</v>
      </c>
      <c r="K45">
        <v>124</v>
      </c>
      <c r="L45" s="2">
        <f t="shared" si="4"/>
        <v>2.5833333333333335</v>
      </c>
      <c r="M45">
        <v>35</v>
      </c>
      <c r="N45" s="2">
        <f t="shared" si="5"/>
        <v>0.72916666666666663</v>
      </c>
      <c r="O45">
        <v>70</v>
      </c>
      <c r="P45" s="2">
        <f t="shared" si="6"/>
        <v>1.4583333333333333</v>
      </c>
      <c r="R45" s="2"/>
      <c r="T45">
        <f>V43/T43</f>
        <v>125</v>
      </c>
    </row>
    <row r="46" spans="1:22" x14ac:dyDescent="0.3">
      <c r="A46" t="s">
        <v>53</v>
      </c>
      <c r="B46">
        <v>4</v>
      </c>
      <c r="C46">
        <v>508</v>
      </c>
      <c r="D46" s="2">
        <f t="shared" si="0"/>
        <v>21.166666666666668</v>
      </c>
      <c r="E46">
        <v>52</v>
      </c>
      <c r="F46" s="2">
        <f t="shared" si="1"/>
        <v>2.1666666666666665</v>
      </c>
      <c r="G46">
        <v>22</v>
      </c>
      <c r="H46" s="2">
        <f t="shared" si="2"/>
        <v>0.91666666666666663</v>
      </c>
      <c r="I46">
        <v>27</v>
      </c>
      <c r="J46" s="2">
        <f t="shared" si="3"/>
        <v>1.125</v>
      </c>
      <c r="K46">
        <v>110</v>
      </c>
      <c r="L46" s="2">
        <f t="shared" si="4"/>
        <v>4.583333333333333</v>
      </c>
      <c r="M46">
        <v>2</v>
      </c>
      <c r="N46" s="2">
        <f t="shared" si="5"/>
        <v>8.3333333333333329E-2</v>
      </c>
      <c r="O46">
        <v>10</v>
      </c>
      <c r="P46" s="2">
        <f t="shared" si="6"/>
        <v>0.41666666666666669</v>
      </c>
      <c r="R46" s="2"/>
      <c r="T46" s="2"/>
      <c r="V46" s="2"/>
    </row>
    <row r="47" spans="1:22" x14ac:dyDescent="0.3">
      <c r="A47" t="s">
        <v>54</v>
      </c>
      <c r="B47">
        <v>10</v>
      </c>
      <c r="C47">
        <v>1398</v>
      </c>
      <c r="D47" s="2">
        <f t="shared" si="0"/>
        <v>23.3</v>
      </c>
      <c r="E47">
        <v>100</v>
      </c>
      <c r="F47" s="2">
        <f t="shared" si="1"/>
        <v>1.6666666666666667</v>
      </c>
      <c r="G47">
        <v>105</v>
      </c>
      <c r="H47" s="2">
        <f t="shared" si="2"/>
        <v>1.75</v>
      </c>
      <c r="I47">
        <v>32</v>
      </c>
      <c r="J47" s="2">
        <f t="shared" si="3"/>
        <v>0.53333333333333333</v>
      </c>
      <c r="K47">
        <v>243</v>
      </c>
      <c r="L47" s="2">
        <f t="shared" si="4"/>
        <v>4.05</v>
      </c>
      <c r="M47">
        <v>2</v>
      </c>
      <c r="N47" s="2">
        <f t="shared" si="5"/>
        <v>3.3333333333333333E-2</v>
      </c>
      <c r="O47">
        <v>62</v>
      </c>
      <c r="P47" s="2">
        <f t="shared" si="6"/>
        <v>1.0333333333333334</v>
      </c>
      <c r="R47" s="2"/>
      <c r="T47" s="2"/>
      <c r="V47" s="2"/>
    </row>
    <row r="48" spans="1:22" x14ac:dyDescent="0.3">
      <c r="D48" s="2"/>
      <c r="F48" s="2"/>
      <c r="H48" s="2"/>
      <c r="J48" s="2"/>
      <c r="L48" s="2"/>
      <c r="N48" s="2"/>
      <c r="P48" s="2"/>
      <c r="R48" s="2"/>
    </row>
    <row r="49" spans="1:22" x14ac:dyDescent="0.3">
      <c r="A49" t="s">
        <v>26</v>
      </c>
      <c r="C49">
        <f>SUM(C42:C47)</f>
        <v>7000</v>
      </c>
      <c r="D49" s="2"/>
      <c r="F49" s="2"/>
      <c r="H49" s="2"/>
      <c r="J49" s="2"/>
      <c r="L49" s="2"/>
      <c r="N49" s="2"/>
      <c r="P49" s="2"/>
      <c r="R49" s="2"/>
    </row>
    <row r="50" spans="1:22" x14ac:dyDescent="0.3">
      <c r="A50" s="1" t="s">
        <v>55</v>
      </c>
      <c r="D50" s="2"/>
      <c r="F50" s="2"/>
      <c r="H50" s="2"/>
      <c r="J50" s="2"/>
      <c r="L50" s="2"/>
      <c r="N50" s="2"/>
      <c r="P50" s="2"/>
    </row>
    <row r="51" spans="1:22" x14ac:dyDescent="0.3">
      <c r="A51" t="s">
        <v>56</v>
      </c>
      <c r="B51">
        <v>20</v>
      </c>
      <c r="C51">
        <v>3932</v>
      </c>
      <c r="D51" s="2">
        <f t="shared" si="0"/>
        <v>32.766666666666666</v>
      </c>
      <c r="E51">
        <v>83</v>
      </c>
      <c r="F51" s="2">
        <f t="shared" si="1"/>
        <v>0.69166666666666676</v>
      </c>
      <c r="G51">
        <v>91</v>
      </c>
      <c r="H51" s="2">
        <f t="shared" si="2"/>
        <v>0.7583333333333333</v>
      </c>
      <c r="I51">
        <v>9</v>
      </c>
      <c r="J51" s="2">
        <f t="shared" si="3"/>
        <v>7.4999999999999997E-2</v>
      </c>
      <c r="K51">
        <v>349</v>
      </c>
      <c r="L51" s="2">
        <f t="shared" si="4"/>
        <v>2.9083333333333332</v>
      </c>
      <c r="M51">
        <v>54</v>
      </c>
      <c r="N51" s="2">
        <f>M51/B51/6</f>
        <v>0.45</v>
      </c>
      <c r="O51">
        <v>115</v>
      </c>
      <c r="P51" s="2">
        <f t="shared" si="6"/>
        <v>0.95833333333333337</v>
      </c>
      <c r="R51" s="2"/>
      <c r="T51" t="s">
        <v>18</v>
      </c>
      <c r="V51" t="s">
        <v>19</v>
      </c>
    </row>
    <row r="52" spans="1:22" x14ac:dyDescent="0.3">
      <c r="A52" t="s">
        <v>57</v>
      </c>
      <c r="B52">
        <v>22</v>
      </c>
      <c r="C52">
        <v>4908</v>
      </c>
      <c r="D52" s="2">
        <f t="shared" si="0"/>
        <v>37.18181818181818</v>
      </c>
      <c r="E52">
        <v>62</v>
      </c>
      <c r="F52" s="2">
        <f t="shared" si="1"/>
        <v>0.46969696969696972</v>
      </c>
      <c r="G52">
        <v>91</v>
      </c>
      <c r="H52" s="2">
        <f t="shared" si="2"/>
        <v>0.68939393939393945</v>
      </c>
      <c r="I52">
        <v>14</v>
      </c>
      <c r="J52" s="2">
        <f t="shared" si="3"/>
        <v>0.10606060606060606</v>
      </c>
      <c r="K52">
        <v>927</v>
      </c>
      <c r="L52" s="2">
        <f t="shared" si="4"/>
        <v>7.0227272727272725</v>
      </c>
      <c r="M52">
        <v>41</v>
      </c>
      <c r="N52" s="2">
        <f t="shared" si="5"/>
        <v>0.31060606060606061</v>
      </c>
      <c r="O52">
        <v>161</v>
      </c>
      <c r="P52" s="2">
        <f t="shared" si="6"/>
        <v>1.2196969696969697</v>
      </c>
      <c r="R52" s="2"/>
      <c r="T52">
        <v>258</v>
      </c>
      <c r="V52">
        <v>36294</v>
      </c>
    </row>
    <row r="53" spans="1:22" x14ac:dyDescent="0.3">
      <c r="A53" t="s">
        <v>58</v>
      </c>
      <c r="B53">
        <v>21</v>
      </c>
      <c r="C53">
        <v>3745</v>
      </c>
      <c r="D53" s="2">
        <f t="shared" si="0"/>
        <v>29.722222222222225</v>
      </c>
      <c r="E53">
        <v>276</v>
      </c>
      <c r="F53" s="2">
        <f t="shared" si="1"/>
        <v>2.1904761904761902</v>
      </c>
      <c r="G53">
        <v>136</v>
      </c>
      <c r="H53" s="2">
        <f t="shared" si="2"/>
        <v>1.0793650793650793</v>
      </c>
      <c r="I53">
        <v>47</v>
      </c>
      <c r="J53" s="2">
        <f t="shared" si="3"/>
        <v>0.37301587301587302</v>
      </c>
      <c r="K53">
        <v>530</v>
      </c>
      <c r="L53" s="2">
        <f t="shared" si="4"/>
        <v>4.2063492063492065</v>
      </c>
      <c r="M53">
        <v>24</v>
      </c>
      <c r="N53" s="2">
        <f t="shared" si="5"/>
        <v>0.19047619047619047</v>
      </c>
      <c r="O53">
        <v>140</v>
      </c>
      <c r="P53" s="2">
        <f t="shared" si="6"/>
        <v>1.1111111111111112</v>
      </c>
      <c r="R53" s="2"/>
      <c r="T53" t="s">
        <v>427</v>
      </c>
    </row>
    <row r="54" spans="1:22" x14ac:dyDescent="0.3">
      <c r="A54" t="s">
        <v>59</v>
      </c>
      <c r="B54">
        <v>37</v>
      </c>
      <c r="C54">
        <v>5832</v>
      </c>
      <c r="D54" s="2">
        <f t="shared" si="0"/>
        <v>26.27027027027027</v>
      </c>
      <c r="E54">
        <v>319</v>
      </c>
      <c r="F54" s="2">
        <f t="shared" si="1"/>
        <v>1.4369369369369369</v>
      </c>
      <c r="G54">
        <v>98</v>
      </c>
      <c r="H54" s="2">
        <f t="shared" si="2"/>
        <v>0.44144144144144143</v>
      </c>
      <c r="I54">
        <v>26</v>
      </c>
      <c r="J54" s="2">
        <f t="shared" si="3"/>
        <v>0.11711711711711713</v>
      </c>
      <c r="K54">
        <v>770</v>
      </c>
      <c r="L54" s="2">
        <f t="shared" si="4"/>
        <v>3.4684684684684686</v>
      </c>
      <c r="M54">
        <v>99</v>
      </c>
      <c r="N54" s="2">
        <f t="shared" si="5"/>
        <v>0.445945945945946</v>
      </c>
      <c r="O54">
        <v>136</v>
      </c>
      <c r="P54" s="2">
        <f t="shared" si="6"/>
        <v>0.61261261261261268</v>
      </c>
      <c r="R54" s="2"/>
      <c r="T54">
        <f>V52/T52</f>
        <v>140.67441860465115</v>
      </c>
    </row>
    <row r="55" spans="1:22" x14ac:dyDescent="0.3">
      <c r="A55" t="s">
        <v>60</v>
      </c>
      <c r="B55">
        <v>9</v>
      </c>
      <c r="C55">
        <v>1750</v>
      </c>
      <c r="D55" s="2">
        <f t="shared" si="0"/>
        <v>32.407407407407412</v>
      </c>
      <c r="E55">
        <v>51</v>
      </c>
      <c r="F55" s="2">
        <f t="shared" si="1"/>
        <v>0.94444444444444453</v>
      </c>
      <c r="G55">
        <v>20</v>
      </c>
      <c r="H55" s="2">
        <f t="shared" si="2"/>
        <v>0.37037037037037041</v>
      </c>
      <c r="I55">
        <v>9</v>
      </c>
      <c r="J55" s="2">
        <f t="shared" si="3"/>
        <v>0.16666666666666666</v>
      </c>
      <c r="K55">
        <v>181</v>
      </c>
      <c r="L55" s="2">
        <f t="shared" si="4"/>
        <v>3.3518518518518516</v>
      </c>
      <c r="M55">
        <v>31</v>
      </c>
      <c r="N55" s="2">
        <f t="shared" si="5"/>
        <v>0.57407407407407407</v>
      </c>
      <c r="O55">
        <v>83</v>
      </c>
      <c r="P55" s="2">
        <f t="shared" si="6"/>
        <v>1.537037037037037</v>
      </c>
      <c r="R55" s="2"/>
      <c r="T55" s="2"/>
      <c r="V55" s="2"/>
    </row>
    <row r="56" spans="1:22" x14ac:dyDescent="0.3">
      <c r="A56" t="s">
        <v>61</v>
      </c>
      <c r="B56">
        <v>7</v>
      </c>
      <c r="C56">
        <v>1056</v>
      </c>
      <c r="D56" s="2">
        <f t="shared" si="0"/>
        <v>25.142857142857142</v>
      </c>
      <c r="E56">
        <v>83</v>
      </c>
      <c r="F56" s="2">
        <f t="shared" si="1"/>
        <v>1.9761904761904763</v>
      </c>
      <c r="G56">
        <v>113</v>
      </c>
      <c r="H56" s="2">
        <f t="shared" si="2"/>
        <v>2.6904761904761902</v>
      </c>
      <c r="I56">
        <v>19</v>
      </c>
      <c r="J56" s="2">
        <f t="shared" si="3"/>
        <v>0.45238095238095238</v>
      </c>
      <c r="K56">
        <v>230</v>
      </c>
      <c r="L56" s="2">
        <f t="shared" si="4"/>
        <v>5.4761904761904754</v>
      </c>
      <c r="M56">
        <v>8</v>
      </c>
      <c r="N56" s="2">
        <f t="shared" si="5"/>
        <v>0.19047619047619047</v>
      </c>
      <c r="O56">
        <v>30</v>
      </c>
      <c r="P56" s="2">
        <f t="shared" si="6"/>
        <v>0.7142857142857143</v>
      </c>
      <c r="R56" s="2"/>
      <c r="T56" s="2"/>
      <c r="V56" s="2"/>
    </row>
    <row r="57" spans="1:22" x14ac:dyDescent="0.3">
      <c r="A57" t="s">
        <v>62</v>
      </c>
      <c r="B57">
        <v>10</v>
      </c>
      <c r="C57">
        <v>1390</v>
      </c>
      <c r="D57" s="2">
        <f t="shared" si="0"/>
        <v>23.166666666666668</v>
      </c>
      <c r="E57">
        <v>117</v>
      </c>
      <c r="F57" s="2">
        <f t="shared" si="1"/>
        <v>1.95</v>
      </c>
      <c r="G57">
        <v>50</v>
      </c>
      <c r="H57" s="2">
        <f t="shared" si="2"/>
        <v>0.83333333333333337</v>
      </c>
      <c r="I57">
        <v>22</v>
      </c>
      <c r="J57" s="2">
        <f t="shared" si="3"/>
        <v>0.3666666666666667</v>
      </c>
      <c r="K57">
        <v>192</v>
      </c>
      <c r="L57" s="2">
        <f t="shared" si="4"/>
        <v>3.1999999999999997</v>
      </c>
      <c r="M57">
        <v>5</v>
      </c>
      <c r="N57" s="2">
        <f t="shared" si="5"/>
        <v>8.3333333333333329E-2</v>
      </c>
      <c r="O57">
        <v>88</v>
      </c>
      <c r="P57" s="2">
        <f t="shared" si="6"/>
        <v>1.4666666666666668</v>
      </c>
      <c r="R57" s="2"/>
    </row>
    <row r="58" spans="1:22" x14ac:dyDescent="0.3">
      <c r="A58" t="s">
        <v>63</v>
      </c>
      <c r="B58">
        <v>7</v>
      </c>
      <c r="C58">
        <v>1565</v>
      </c>
      <c r="D58" s="2">
        <f t="shared" si="0"/>
        <v>37.261904761904766</v>
      </c>
      <c r="E58">
        <v>66</v>
      </c>
      <c r="F58" s="2">
        <f t="shared" si="1"/>
        <v>1.5714285714285714</v>
      </c>
      <c r="G58">
        <v>53</v>
      </c>
      <c r="H58" s="2">
        <f t="shared" si="2"/>
        <v>1.2619047619047619</v>
      </c>
      <c r="I58">
        <v>31</v>
      </c>
      <c r="J58" s="2">
        <f t="shared" si="3"/>
        <v>0.73809523809523814</v>
      </c>
      <c r="K58">
        <v>210</v>
      </c>
      <c r="L58" s="2">
        <f t="shared" si="4"/>
        <v>5</v>
      </c>
      <c r="M58">
        <v>58</v>
      </c>
      <c r="N58" s="2">
        <f t="shared" si="5"/>
        <v>1.3809523809523812</v>
      </c>
      <c r="O58">
        <v>67</v>
      </c>
      <c r="P58" s="2">
        <f t="shared" si="6"/>
        <v>1.5952380952380951</v>
      </c>
      <c r="R58" s="2"/>
    </row>
    <row r="59" spans="1:22" x14ac:dyDescent="0.3">
      <c r="A59" t="s">
        <v>64</v>
      </c>
      <c r="B59">
        <v>11</v>
      </c>
      <c r="C59">
        <v>2141</v>
      </c>
      <c r="D59" s="2">
        <f t="shared" si="0"/>
        <v>32.439393939393938</v>
      </c>
      <c r="E59">
        <v>62</v>
      </c>
      <c r="F59" s="2">
        <f t="shared" si="1"/>
        <v>0.93939393939393945</v>
      </c>
      <c r="G59">
        <v>125</v>
      </c>
      <c r="H59" s="2">
        <f t="shared" si="2"/>
        <v>1.8939393939393938</v>
      </c>
      <c r="I59">
        <v>23</v>
      </c>
      <c r="J59" s="2">
        <f t="shared" si="3"/>
        <v>0.34848484848484845</v>
      </c>
      <c r="K59">
        <v>248</v>
      </c>
      <c r="L59" s="2">
        <f t="shared" si="4"/>
        <v>3.7575757575757578</v>
      </c>
      <c r="M59">
        <v>45</v>
      </c>
      <c r="N59" s="2">
        <f t="shared" si="5"/>
        <v>0.68181818181818177</v>
      </c>
      <c r="O59">
        <v>35</v>
      </c>
      <c r="P59" s="2">
        <f t="shared" si="6"/>
        <v>0.53030303030303028</v>
      </c>
      <c r="R59" s="2"/>
    </row>
    <row r="60" spans="1:22" x14ac:dyDescent="0.3">
      <c r="A60" t="s">
        <v>65</v>
      </c>
      <c r="B60">
        <v>9</v>
      </c>
      <c r="C60">
        <v>1167</v>
      </c>
      <c r="D60" s="2">
        <f t="shared" si="0"/>
        <v>21.611111111111111</v>
      </c>
      <c r="E60">
        <v>70</v>
      </c>
      <c r="F60" s="2">
        <f t="shared" si="1"/>
        <v>1.2962962962962963</v>
      </c>
      <c r="G60">
        <v>39</v>
      </c>
      <c r="H60" s="2">
        <f t="shared" si="2"/>
        <v>0.72222222222222221</v>
      </c>
      <c r="I60">
        <v>9</v>
      </c>
      <c r="J60" s="2">
        <f t="shared" si="3"/>
        <v>0.16666666666666666</v>
      </c>
      <c r="K60">
        <v>116</v>
      </c>
      <c r="L60" s="2">
        <f t="shared" si="4"/>
        <v>2.1481481481481484</v>
      </c>
      <c r="M60">
        <v>9</v>
      </c>
      <c r="N60" s="2">
        <f t="shared" si="5"/>
        <v>0.16666666666666666</v>
      </c>
      <c r="O60">
        <v>24</v>
      </c>
      <c r="P60" s="2">
        <f t="shared" si="6"/>
        <v>0.44444444444444442</v>
      </c>
      <c r="R60" s="2"/>
    </row>
    <row r="61" spans="1:22" x14ac:dyDescent="0.3">
      <c r="A61" t="s">
        <v>66</v>
      </c>
      <c r="B61">
        <v>9</v>
      </c>
      <c r="C61">
        <v>1147</v>
      </c>
      <c r="D61" s="2">
        <f t="shared" si="0"/>
        <v>21.24074074074074</v>
      </c>
      <c r="E61">
        <v>114</v>
      </c>
      <c r="F61" s="2">
        <f t="shared" si="1"/>
        <v>2.1111111111111112</v>
      </c>
      <c r="G61">
        <v>74</v>
      </c>
      <c r="H61" s="2">
        <f t="shared" si="2"/>
        <v>1.3703703703703702</v>
      </c>
      <c r="I61">
        <v>8</v>
      </c>
      <c r="J61" s="2">
        <f t="shared" si="3"/>
        <v>0.14814814814814814</v>
      </c>
      <c r="K61">
        <v>181</v>
      </c>
      <c r="L61" s="2">
        <f t="shared" si="4"/>
        <v>3.3518518518518516</v>
      </c>
      <c r="M61">
        <v>42</v>
      </c>
      <c r="N61" s="2">
        <f t="shared" si="5"/>
        <v>0.77777777777777779</v>
      </c>
      <c r="O61">
        <v>36</v>
      </c>
      <c r="P61" s="2">
        <f t="shared" si="6"/>
        <v>0.66666666666666663</v>
      </c>
      <c r="R61" s="2"/>
    </row>
    <row r="62" spans="1:22" x14ac:dyDescent="0.3">
      <c r="A62" t="s">
        <v>67</v>
      </c>
      <c r="B62">
        <v>11</v>
      </c>
      <c r="C62">
        <v>1979</v>
      </c>
      <c r="D62" s="2">
        <f t="shared" si="0"/>
        <v>29.984848484848484</v>
      </c>
      <c r="E62">
        <v>54</v>
      </c>
      <c r="F62" s="2">
        <f t="shared" si="1"/>
        <v>0.81818181818181823</v>
      </c>
      <c r="G62">
        <v>22</v>
      </c>
      <c r="H62" s="2">
        <f t="shared" si="2"/>
        <v>0.33333333333333331</v>
      </c>
      <c r="I62">
        <v>14</v>
      </c>
      <c r="J62" s="2">
        <f t="shared" si="3"/>
        <v>0.21212121212121213</v>
      </c>
      <c r="K62">
        <v>322</v>
      </c>
      <c r="L62" s="2">
        <f t="shared" si="4"/>
        <v>4.8787878787878789</v>
      </c>
      <c r="M62">
        <v>16</v>
      </c>
      <c r="N62" s="2">
        <f t="shared" si="5"/>
        <v>0.24242424242424243</v>
      </c>
      <c r="O62">
        <v>234</v>
      </c>
      <c r="P62" s="2">
        <f t="shared" si="6"/>
        <v>3.5454545454545454</v>
      </c>
      <c r="R62" s="2"/>
    </row>
    <row r="63" spans="1:22" x14ac:dyDescent="0.3">
      <c r="A63" t="s">
        <v>68</v>
      </c>
      <c r="B63">
        <v>11</v>
      </c>
      <c r="C63">
        <v>1776</v>
      </c>
      <c r="D63" s="2">
        <f t="shared" si="0"/>
        <v>26.90909090909091</v>
      </c>
      <c r="E63">
        <v>114</v>
      </c>
      <c r="F63" s="2">
        <f t="shared" si="1"/>
        <v>1.7272727272727273</v>
      </c>
      <c r="G63">
        <v>45</v>
      </c>
      <c r="H63" s="2">
        <f t="shared" si="2"/>
        <v>0.68181818181818177</v>
      </c>
      <c r="I63">
        <v>16</v>
      </c>
      <c r="J63" s="2">
        <f t="shared" si="3"/>
        <v>0.24242424242424243</v>
      </c>
      <c r="K63">
        <v>157</v>
      </c>
      <c r="L63" s="2">
        <f t="shared" si="4"/>
        <v>2.3787878787878789</v>
      </c>
      <c r="M63">
        <v>23</v>
      </c>
      <c r="N63" s="2">
        <f t="shared" si="5"/>
        <v>0.34848484848484845</v>
      </c>
      <c r="O63">
        <v>36</v>
      </c>
      <c r="P63" s="2">
        <f t="shared" si="6"/>
        <v>0.54545454545454553</v>
      </c>
      <c r="R63" s="2"/>
    </row>
    <row r="64" spans="1:22" x14ac:dyDescent="0.3">
      <c r="A64" t="s">
        <v>69</v>
      </c>
      <c r="B64">
        <v>22</v>
      </c>
      <c r="C64">
        <v>3906</v>
      </c>
      <c r="D64" s="2">
        <f t="shared" si="0"/>
        <v>29.59090909090909</v>
      </c>
      <c r="E64">
        <v>117</v>
      </c>
      <c r="F64" s="2">
        <f t="shared" si="1"/>
        <v>0.88636363636363635</v>
      </c>
      <c r="G64">
        <v>60</v>
      </c>
      <c r="H64" s="2">
        <f t="shared" si="2"/>
        <v>0.45454545454545453</v>
      </c>
      <c r="I64">
        <v>10</v>
      </c>
      <c r="J64" s="2">
        <f t="shared" si="3"/>
        <v>7.575757575757576E-2</v>
      </c>
      <c r="K64">
        <v>367</v>
      </c>
      <c r="L64" s="2">
        <f t="shared" si="4"/>
        <v>2.7803030303030307</v>
      </c>
      <c r="M64">
        <v>40</v>
      </c>
      <c r="N64" s="2">
        <f t="shared" si="5"/>
        <v>0.30303030303030304</v>
      </c>
      <c r="O64">
        <v>161</v>
      </c>
      <c r="P64" s="2">
        <f t="shared" si="6"/>
        <v>1.2196969696969697</v>
      </c>
      <c r="R64" s="2"/>
    </row>
    <row r="65" spans="1:22" x14ac:dyDescent="0.3">
      <c r="D65" s="2"/>
      <c r="F65" s="2"/>
      <c r="H65" s="2"/>
      <c r="J65" s="2"/>
      <c r="L65" s="2"/>
      <c r="N65" s="2"/>
      <c r="P65" s="2"/>
      <c r="R65" s="2"/>
    </row>
    <row r="66" spans="1:22" x14ac:dyDescent="0.3">
      <c r="A66" t="s">
        <v>26</v>
      </c>
      <c r="C66">
        <f>SUM(C51:C64)</f>
        <v>36294</v>
      </c>
      <c r="D66" s="2"/>
      <c r="F66" s="2"/>
      <c r="H66" s="2"/>
      <c r="J66" s="2"/>
      <c r="L66" s="2"/>
      <c r="N66" s="2"/>
      <c r="P66" s="2"/>
      <c r="R66" s="2"/>
    </row>
    <row r="67" spans="1:22" x14ac:dyDescent="0.3">
      <c r="A67" s="1" t="s">
        <v>70</v>
      </c>
      <c r="D67" s="2"/>
      <c r="F67" s="2"/>
      <c r="H67" s="2"/>
      <c r="J67" s="2"/>
      <c r="L67" s="2"/>
      <c r="N67" s="2"/>
      <c r="P67" s="2"/>
    </row>
    <row r="68" spans="1:22" x14ac:dyDescent="0.3">
      <c r="A68" t="s">
        <v>71</v>
      </c>
      <c r="B68">
        <v>13</v>
      </c>
      <c r="C68">
        <v>1753</v>
      </c>
      <c r="D68" s="2">
        <f t="shared" si="0"/>
        <v>22.474358974358974</v>
      </c>
      <c r="E68">
        <v>135</v>
      </c>
      <c r="F68" s="2">
        <f t="shared" si="1"/>
        <v>1.7307692307692308</v>
      </c>
      <c r="G68">
        <v>31</v>
      </c>
      <c r="H68" s="2">
        <f t="shared" si="2"/>
        <v>0.39743589743589741</v>
      </c>
      <c r="I68">
        <v>36</v>
      </c>
      <c r="J68" s="2">
        <f t="shared" si="3"/>
        <v>0.46153846153846151</v>
      </c>
      <c r="K68">
        <v>273</v>
      </c>
      <c r="L68" s="2">
        <f t="shared" si="4"/>
        <v>3.5</v>
      </c>
      <c r="M68">
        <v>18</v>
      </c>
      <c r="N68" s="2">
        <f t="shared" si="5"/>
        <v>0.23076923076923075</v>
      </c>
      <c r="O68">
        <v>35</v>
      </c>
      <c r="P68" s="2">
        <f t="shared" si="6"/>
        <v>0.44871794871794873</v>
      </c>
      <c r="R68" s="2"/>
      <c r="T68" t="s">
        <v>18</v>
      </c>
      <c r="V68" t="s">
        <v>19</v>
      </c>
    </row>
    <row r="69" spans="1:22" x14ac:dyDescent="0.3">
      <c r="A69" t="s">
        <v>72</v>
      </c>
      <c r="B69">
        <v>17</v>
      </c>
      <c r="C69">
        <v>2682</v>
      </c>
      <c r="D69" s="2">
        <f t="shared" si="0"/>
        <v>26.294117647058822</v>
      </c>
      <c r="E69">
        <v>124</v>
      </c>
      <c r="F69" s="2">
        <f t="shared" si="1"/>
        <v>1.2156862745098038</v>
      </c>
      <c r="G69">
        <v>112</v>
      </c>
      <c r="H69" s="2">
        <f t="shared" si="2"/>
        <v>1.0980392156862744</v>
      </c>
      <c r="I69">
        <v>66</v>
      </c>
      <c r="J69" s="2">
        <f t="shared" si="3"/>
        <v>0.6470588235294118</v>
      </c>
      <c r="K69">
        <v>334</v>
      </c>
      <c r="L69" s="2">
        <f t="shared" si="4"/>
        <v>3.274509803921569</v>
      </c>
      <c r="M69">
        <v>22</v>
      </c>
      <c r="N69" s="2">
        <f t="shared" si="5"/>
        <v>0.21568627450980393</v>
      </c>
      <c r="O69">
        <v>121</v>
      </c>
      <c r="P69" s="2">
        <f t="shared" si="6"/>
        <v>1.1862745098039216</v>
      </c>
      <c r="R69" s="2"/>
      <c r="T69">
        <v>170</v>
      </c>
      <c r="V69">
        <v>21655</v>
      </c>
    </row>
    <row r="70" spans="1:22" x14ac:dyDescent="0.3">
      <c r="A70" t="s">
        <v>73</v>
      </c>
      <c r="B70">
        <v>11</v>
      </c>
      <c r="C70">
        <v>1721</v>
      </c>
      <c r="D70" s="2">
        <f t="shared" ref="D70:D132" si="7">C70/B70/6</f>
        <v>26.075757575757578</v>
      </c>
      <c r="E70">
        <v>104</v>
      </c>
      <c r="F70" s="2">
        <f t="shared" ref="F70:F132" si="8">E70/B70/6</f>
        <v>1.5757575757575759</v>
      </c>
      <c r="G70">
        <v>14</v>
      </c>
      <c r="H70" s="2">
        <f t="shared" ref="H70:H132" si="9">G70/B70/6</f>
        <v>0.21212121212121213</v>
      </c>
      <c r="I70">
        <v>6</v>
      </c>
      <c r="J70" s="2">
        <f t="shared" ref="J70:J132" si="10">I70/B70/6</f>
        <v>9.0909090909090898E-2</v>
      </c>
      <c r="K70">
        <v>124</v>
      </c>
      <c r="L70" s="2">
        <f t="shared" ref="L70:L132" si="11">K70/B70/6</f>
        <v>1.8787878787878789</v>
      </c>
      <c r="M70">
        <v>23</v>
      </c>
      <c r="N70" s="2">
        <f t="shared" ref="N70:N132" si="12">M70/B70/6</f>
        <v>0.34848484848484845</v>
      </c>
      <c r="O70">
        <v>73</v>
      </c>
      <c r="P70" s="2">
        <f t="shared" ref="P70:P132" si="13">O70/B70/6</f>
        <v>1.1060606060606062</v>
      </c>
      <c r="R70" s="2"/>
      <c r="T70" t="s">
        <v>427</v>
      </c>
    </row>
    <row r="71" spans="1:22" x14ac:dyDescent="0.3">
      <c r="A71" t="s">
        <v>74</v>
      </c>
      <c r="B71">
        <v>9</v>
      </c>
      <c r="C71">
        <v>1436</v>
      </c>
      <c r="D71" s="2">
        <f t="shared" si="7"/>
        <v>26.592592592592592</v>
      </c>
      <c r="E71">
        <v>72</v>
      </c>
      <c r="F71" s="2">
        <f t="shared" si="8"/>
        <v>1.3333333333333333</v>
      </c>
      <c r="G71">
        <v>29</v>
      </c>
      <c r="H71" s="2">
        <f t="shared" si="9"/>
        <v>0.53703703703703709</v>
      </c>
      <c r="I71">
        <v>27</v>
      </c>
      <c r="J71" s="2">
        <f t="shared" si="10"/>
        <v>0.5</v>
      </c>
      <c r="K71">
        <v>326</v>
      </c>
      <c r="L71" s="2">
        <f t="shared" si="11"/>
        <v>6.0370370370370372</v>
      </c>
      <c r="M71">
        <v>3</v>
      </c>
      <c r="N71" s="2">
        <f t="shared" si="12"/>
        <v>5.5555555555555552E-2</v>
      </c>
      <c r="O71">
        <v>104</v>
      </c>
      <c r="P71" s="2">
        <f t="shared" si="13"/>
        <v>1.9259259259259258</v>
      </c>
      <c r="R71" s="2"/>
      <c r="T71">
        <f>V69/T69</f>
        <v>127.38235294117646</v>
      </c>
    </row>
    <row r="72" spans="1:22" x14ac:dyDescent="0.3">
      <c r="A72" t="s">
        <v>75</v>
      </c>
      <c r="B72">
        <v>13</v>
      </c>
      <c r="C72">
        <v>2187</v>
      </c>
      <c r="D72" s="2">
        <f t="shared" si="7"/>
        <v>28.038461538461537</v>
      </c>
      <c r="E72">
        <v>256</v>
      </c>
      <c r="F72" s="2">
        <f t="shared" si="8"/>
        <v>3.2820512820512824</v>
      </c>
      <c r="G72">
        <v>133</v>
      </c>
      <c r="H72" s="2">
        <f t="shared" si="9"/>
        <v>1.7051282051282051</v>
      </c>
      <c r="I72">
        <v>27</v>
      </c>
      <c r="J72" s="2">
        <f t="shared" si="10"/>
        <v>0.3461538461538462</v>
      </c>
      <c r="K72">
        <v>273</v>
      </c>
      <c r="L72" s="2">
        <f t="shared" si="11"/>
        <v>3.5</v>
      </c>
      <c r="M72">
        <v>17</v>
      </c>
      <c r="N72" s="2">
        <f t="shared" si="12"/>
        <v>0.21794871794871795</v>
      </c>
      <c r="O72">
        <v>47</v>
      </c>
      <c r="P72" s="2">
        <f t="shared" si="13"/>
        <v>0.60256410256410253</v>
      </c>
      <c r="R72" s="2"/>
      <c r="T72" s="2"/>
      <c r="V72" s="2"/>
    </row>
    <row r="73" spans="1:22" x14ac:dyDescent="0.3">
      <c r="A73" t="s">
        <v>76</v>
      </c>
      <c r="B73">
        <v>19</v>
      </c>
      <c r="C73">
        <v>2992</v>
      </c>
      <c r="D73" s="2">
        <f t="shared" si="7"/>
        <v>26.245614035087723</v>
      </c>
      <c r="E73">
        <v>48</v>
      </c>
      <c r="F73" s="2">
        <f t="shared" si="8"/>
        <v>0.42105263157894735</v>
      </c>
      <c r="G73">
        <v>54</v>
      </c>
      <c r="H73" s="2">
        <f t="shared" si="9"/>
        <v>0.47368421052631576</v>
      </c>
      <c r="I73">
        <v>11</v>
      </c>
      <c r="J73" s="2">
        <f t="shared" si="10"/>
        <v>9.6491228070175447E-2</v>
      </c>
      <c r="K73">
        <v>788</v>
      </c>
      <c r="L73" s="2">
        <f t="shared" si="11"/>
        <v>6.9122807017543861</v>
      </c>
      <c r="M73">
        <v>14</v>
      </c>
      <c r="N73" s="2">
        <f t="shared" si="12"/>
        <v>0.12280701754385964</v>
      </c>
      <c r="O73">
        <v>288</v>
      </c>
      <c r="P73" s="2">
        <f t="shared" si="13"/>
        <v>2.5263157894736841</v>
      </c>
      <c r="R73" s="2"/>
      <c r="T73" s="2"/>
      <c r="V73" s="2"/>
    </row>
    <row r="74" spans="1:22" x14ac:dyDescent="0.3">
      <c r="A74" t="s">
        <v>77</v>
      </c>
      <c r="B74">
        <v>20</v>
      </c>
      <c r="C74">
        <v>2998</v>
      </c>
      <c r="D74" s="2">
        <f t="shared" si="7"/>
        <v>24.983333333333334</v>
      </c>
      <c r="E74">
        <v>166</v>
      </c>
      <c r="F74" s="2">
        <f t="shared" si="8"/>
        <v>1.3833333333333335</v>
      </c>
      <c r="G74">
        <v>9</v>
      </c>
      <c r="H74" s="2">
        <f t="shared" si="9"/>
        <v>7.4999999999999997E-2</v>
      </c>
      <c r="I74">
        <v>30</v>
      </c>
      <c r="J74" s="2">
        <f t="shared" si="10"/>
        <v>0.25</v>
      </c>
      <c r="K74">
        <v>279</v>
      </c>
      <c r="L74" s="2">
        <f t="shared" si="11"/>
        <v>2.3249999999999997</v>
      </c>
      <c r="M74">
        <v>22</v>
      </c>
      <c r="N74" s="2">
        <f t="shared" si="12"/>
        <v>0.18333333333333335</v>
      </c>
      <c r="O74">
        <v>79</v>
      </c>
      <c r="P74" s="2">
        <f t="shared" si="13"/>
        <v>0.65833333333333333</v>
      </c>
      <c r="R74" s="2"/>
    </row>
    <row r="75" spans="1:22" x14ac:dyDescent="0.3">
      <c r="A75" t="s">
        <v>78</v>
      </c>
      <c r="B75">
        <v>13</v>
      </c>
      <c r="C75">
        <v>1881</v>
      </c>
      <c r="D75" s="2">
        <f t="shared" si="7"/>
        <v>24.115384615384613</v>
      </c>
      <c r="E75">
        <v>62</v>
      </c>
      <c r="F75" s="2">
        <f t="shared" si="8"/>
        <v>0.79487179487179482</v>
      </c>
      <c r="G75">
        <v>85</v>
      </c>
      <c r="H75" s="2">
        <f t="shared" si="9"/>
        <v>1.0897435897435896</v>
      </c>
      <c r="I75">
        <v>33</v>
      </c>
      <c r="J75" s="2">
        <f t="shared" si="10"/>
        <v>0.42307692307692307</v>
      </c>
      <c r="K75">
        <v>352</v>
      </c>
      <c r="L75" s="2">
        <f t="shared" si="11"/>
        <v>4.5128205128205128</v>
      </c>
      <c r="M75">
        <v>187</v>
      </c>
      <c r="N75" s="2">
        <f t="shared" si="12"/>
        <v>2.3974358974358974</v>
      </c>
      <c r="O75">
        <v>43</v>
      </c>
      <c r="P75" s="2">
        <f t="shared" si="13"/>
        <v>0.55128205128205121</v>
      </c>
      <c r="R75" s="2"/>
    </row>
    <row r="76" spans="1:22" x14ac:dyDescent="0.3">
      <c r="A76" t="s">
        <v>79</v>
      </c>
      <c r="B76">
        <v>18</v>
      </c>
      <c r="C76">
        <v>2934</v>
      </c>
      <c r="D76" s="2">
        <f t="shared" si="7"/>
        <v>27.166666666666668</v>
      </c>
      <c r="E76">
        <v>176</v>
      </c>
      <c r="F76" s="2">
        <f t="shared" si="8"/>
        <v>1.6296296296296298</v>
      </c>
      <c r="G76">
        <v>82</v>
      </c>
      <c r="H76" s="2">
        <f t="shared" si="9"/>
        <v>0.75925925925925919</v>
      </c>
      <c r="I76">
        <v>39</v>
      </c>
      <c r="J76" s="2">
        <f t="shared" si="10"/>
        <v>0.3611111111111111</v>
      </c>
      <c r="K76">
        <v>266</v>
      </c>
      <c r="L76" s="2">
        <f t="shared" si="11"/>
        <v>2.4629629629629632</v>
      </c>
      <c r="M76">
        <v>17</v>
      </c>
      <c r="N76" s="2">
        <f t="shared" si="12"/>
        <v>0.15740740740740741</v>
      </c>
      <c r="O76">
        <v>53</v>
      </c>
      <c r="P76" s="2">
        <f t="shared" si="13"/>
        <v>0.49074074074074076</v>
      </c>
      <c r="R76" s="2"/>
    </row>
    <row r="77" spans="1:22" x14ac:dyDescent="0.3">
      <c r="A77" t="s">
        <v>80</v>
      </c>
      <c r="B77">
        <v>6</v>
      </c>
      <c r="C77">
        <v>1071</v>
      </c>
      <c r="D77" s="2">
        <f t="shared" si="7"/>
        <v>29.75</v>
      </c>
      <c r="E77">
        <v>52</v>
      </c>
      <c r="F77" s="2">
        <f t="shared" si="8"/>
        <v>1.4444444444444444</v>
      </c>
      <c r="G77">
        <v>17</v>
      </c>
      <c r="H77" s="2">
        <f t="shared" si="9"/>
        <v>0.47222222222222227</v>
      </c>
      <c r="I77">
        <v>6</v>
      </c>
      <c r="J77" s="2">
        <f t="shared" si="10"/>
        <v>0.16666666666666666</v>
      </c>
      <c r="K77">
        <v>98</v>
      </c>
      <c r="L77" s="2">
        <f t="shared" si="11"/>
        <v>2.7222222222222219</v>
      </c>
      <c r="M77">
        <v>22</v>
      </c>
      <c r="N77" s="2">
        <f t="shared" si="12"/>
        <v>0.61111111111111105</v>
      </c>
      <c r="O77">
        <v>27</v>
      </c>
      <c r="P77" s="2">
        <f t="shared" si="13"/>
        <v>0.75</v>
      </c>
      <c r="R77" s="2"/>
    </row>
    <row r="78" spans="1:22" x14ac:dyDescent="0.3">
      <c r="D78" s="2"/>
      <c r="F78" s="2"/>
      <c r="H78" s="2"/>
      <c r="J78" s="2"/>
      <c r="L78" s="2"/>
      <c r="N78" s="2"/>
      <c r="P78" s="2"/>
      <c r="R78" s="2"/>
    </row>
    <row r="79" spans="1:22" x14ac:dyDescent="0.3">
      <c r="A79" t="s">
        <v>26</v>
      </c>
      <c r="C79">
        <f>SUM(C68:C77)</f>
        <v>21655</v>
      </c>
      <c r="D79" s="2"/>
      <c r="F79" s="2"/>
      <c r="H79" s="2"/>
      <c r="J79" s="2"/>
      <c r="L79" s="2"/>
      <c r="N79" s="2"/>
      <c r="P79" s="2"/>
      <c r="R79" s="2"/>
    </row>
    <row r="80" spans="1:22" x14ac:dyDescent="0.3">
      <c r="A80" s="1" t="s">
        <v>81</v>
      </c>
      <c r="D80" s="2"/>
      <c r="F80" s="2"/>
      <c r="H80" s="2"/>
      <c r="J80" s="2"/>
      <c r="L80" s="2"/>
      <c r="N80" s="2"/>
      <c r="P80" s="2"/>
    </row>
    <row r="81" spans="1:22" x14ac:dyDescent="0.3">
      <c r="A81" t="s">
        <v>82</v>
      </c>
      <c r="B81">
        <v>21</v>
      </c>
      <c r="C81">
        <v>2795</v>
      </c>
      <c r="D81" s="2">
        <f t="shared" si="7"/>
        <v>22.182539682539684</v>
      </c>
      <c r="E81">
        <v>305</v>
      </c>
      <c r="F81" s="2">
        <f t="shared" si="8"/>
        <v>2.4206349206349205</v>
      </c>
      <c r="G81">
        <v>179</v>
      </c>
      <c r="H81" s="2">
        <f t="shared" si="9"/>
        <v>1.4206349206349207</v>
      </c>
      <c r="I81">
        <v>100</v>
      </c>
      <c r="J81" s="2">
        <f t="shared" si="10"/>
        <v>0.79365079365079361</v>
      </c>
      <c r="K81">
        <v>265</v>
      </c>
      <c r="L81" s="2">
        <f t="shared" si="11"/>
        <v>2.1031746031746033</v>
      </c>
      <c r="M81">
        <v>62</v>
      </c>
      <c r="N81" s="2">
        <f t="shared" si="12"/>
        <v>0.49206349206349209</v>
      </c>
      <c r="O81">
        <v>267</v>
      </c>
      <c r="P81" s="2">
        <f t="shared" si="13"/>
        <v>2.1190476190476191</v>
      </c>
      <c r="R81" s="2"/>
      <c r="T81" t="s">
        <v>18</v>
      </c>
      <c r="V81" t="s">
        <v>19</v>
      </c>
    </row>
    <row r="82" spans="1:22" x14ac:dyDescent="0.3">
      <c r="A82" t="s">
        <v>83</v>
      </c>
      <c r="B82">
        <v>7</v>
      </c>
      <c r="C82">
        <v>1058</v>
      </c>
      <c r="D82" s="2">
        <f t="shared" si="7"/>
        <v>25.19047619047619</v>
      </c>
      <c r="E82">
        <v>55</v>
      </c>
      <c r="F82" s="2">
        <f t="shared" si="8"/>
        <v>1.3095238095238095</v>
      </c>
      <c r="G82">
        <v>45</v>
      </c>
      <c r="H82" s="2">
        <f t="shared" si="9"/>
        <v>1.0714285714285714</v>
      </c>
      <c r="I82">
        <v>1</v>
      </c>
      <c r="J82" s="2">
        <f t="shared" si="10"/>
        <v>2.3809523809523808E-2</v>
      </c>
      <c r="K82">
        <v>93</v>
      </c>
      <c r="L82" s="2">
        <f t="shared" si="11"/>
        <v>2.2142857142857144</v>
      </c>
      <c r="M82">
        <v>4</v>
      </c>
      <c r="N82" s="2">
        <f t="shared" si="12"/>
        <v>9.5238095238095233E-2</v>
      </c>
      <c r="O82">
        <v>46</v>
      </c>
      <c r="P82" s="2">
        <f t="shared" si="13"/>
        <v>1.0952380952380951</v>
      </c>
      <c r="R82" s="2"/>
      <c r="T82">
        <v>57</v>
      </c>
      <c r="V82">
        <v>6351</v>
      </c>
    </row>
    <row r="83" spans="1:22" x14ac:dyDescent="0.3">
      <c r="A83" t="s">
        <v>84</v>
      </c>
      <c r="B83">
        <v>8</v>
      </c>
      <c r="C83">
        <v>1102</v>
      </c>
      <c r="D83" s="2">
        <f t="shared" si="7"/>
        <v>22.958333333333332</v>
      </c>
      <c r="E83">
        <v>91</v>
      </c>
      <c r="F83" s="2">
        <f t="shared" si="8"/>
        <v>1.8958333333333333</v>
      </c>
      <c r="G83">
        <v>41</v>
      </c>
      <c r="H83" s="2">
        <f t="shared" si="9"/>
        <v>0.85416666666666663</v>
      </c>
      <c r="I83">
        <v>10</v>
      </c>
      <c r="J83" s="2">
        <f t="shared" si="10"/>
        <v>0.20833333333333334</v>
      </c>
      <c r="K83">
        <v>118</v>
      </c>
      <c r="L83" s="2">
        <f t="shared" si="11"/>
        <v>2.4583333333333335</v>
      </c>
      <c r="M83">
        <v>29</v>
      </c>
      <c r="N83" s="2">
        <f t="shared" si="12"/>
        <v>0.60416666666666663</v>
      </c>
      <c r="O83">
        <v>23</v>
      </c>
      <c r="P83" s="2">
        <f t="shared" si="13"/>
        <v>0.47916666666666669</v>
      </c>
      <c r="R83" s="2"/>
      <c r="T83" t="s">
        <v>427</v>
      </c>
    </row>
    <row r="84" spans="1:22" x14ac:dyDescent="0.3">
      <c r="A84" t="s">
        <v>85</v>
      </c>
      <c r="B84">
        <v>6</v>
      </c>
      <c r="C84">
        <v>704</v>
      </c>
      <c r="D84" s="2">
        <f t="shared" si="7"/>
        <v>19.555555555555554</v>
      </c>
      <c r="E84">
        <v>77</v>
      </c>
      <c r="F84" s="2">
        <f t="shared" si="8"/>
        <v>2.1388888888888888</v>
      </c>
      <c r="G84">
        <v>60</v>
      </c>
      <c r="H84" s="2">
        <f t="shared" si="9"/>
        <v>1.6666666666666667</v>
      </c>
      <c r="I84">
        <v>4</v>
      </c>
      <c r="J84" s="2">
        <f t="shared" si="10"/>
        <v>0.1111111111111111</v>
      </c>
      <c r="K84">
        <v>90</v>
      </c>
      <c r="L84" s="2">
        <f t="shared" si="11"/>
        <v>2.5</v>
      </c>
      <c r="M84">
        <v>5</v>
      </c>
      <c r="N84" s="2">
        <f t="shared" si="12"/>
        <v>0.1388888888888889</v>
      </c>
      <c r="O84">
        <v>33</v>
      </c>
      <c r="P84" s="2">
        <f t="shared" si="13"/>
        <v>0.91666666666666663</v>
      </c>
      <c r="R84" s="2"/>
      <c r="T84">
        <f>V82/T82</f>
        <v>111.42105263157895</v>
      </c>
    </row>
    <row r="85" spans="1:22" x14ac:dyDescent="0.3">
      <c r="A85" t="s">
        <v>86</v>
      </c>
      <c r="B85">
        <v>4</v>
      </c>
      <c r="C85">
        <v>692</v>
      </c>
      <c r="D85" s="2">
        <f t="shared" si="7"/>
        <v>28.833333333333332</v>
      </c>
      <c r="E85">
        <v>81</v>
      </c>
      <c r="F85" s="2">
        <f t="shared" si="8"/>
        <v>3.375</v>
      </c>
      <c r="G85">
        <v>36</v>
      </c>
      <c r="H85" s="2">
        <f t="shared" si="9"/>
        <v>1.5</v>
      </c>
      <c r="I85">
        <v>2</v>
      </c>
      <c r="J85" s="2">
        <f t="shared" si="10"/>
        <v>8.3333333333333329E-2</v>
      </c>
      <c r="K85">
        <v>89</v>
      </c>
      <c r="L85" s="2">
        <f t="shared" si="11"/>
        <v>3.7083333333333335</v>
      </c>
      <c r="M85">
        <v>4</v>
      </c>
      <c r="N85" s="2">
        <f t="shared" si="12"/>
        <v>0.16666666666666666</v>
      </c>
      <c r="O85">
        <v>29</v>
      </c>
      <c r="P85" s="2">
        <f t="shared" si="13"/>
        <v>1.2083333333333333</v>
      </c>
      <c r="R85" s="2"/>
      <c r="T85" s="2"/>
      <c r="V85" s="2"/>
    </row>
    <row r="86" spans="1:22" x14ac:dyDescent="0.3">
      <c r="D86" s="2"/>
      <c r="F86" s="2"/>
      <c r="H86" s="2"/>
      <c r="J86" s="2"/>
      <c r="L86" s="2"/>
      <c r="N86" s="2"/>
      <c r="P86" s="2"/>
      <c r="R86" s="2"/>
      <c r="T86" s="2"/>
      <c r="V86" s="2"/>
    </row>
    <row r="87" spans="1:22" x14ac:dyDescent="0.3">
      <c r="A87" t="s">
        <v>26</v>
      </c>
      <c r="C87">
        <f>SUM(C81:C85)</f>
        <v>6351</v>
      </c>
      <c r="D87" s="2"/>
      <c r="F87" s="2"/>
      <c r="H87" s="2"/>
      <c r="J87" s="2"/>
      <c r="L87" s="2"/>
      <c r="N87" s="2"/>
      <c r="P87" s="2"/>
      <c r="R87" s="2"/>
    </row>
    <row r="88" spans="1:22" x14ac:dyDescent="0.3">
      <c r="D88" s="2"/>
      <c r="F88" s="2"/>
      <c r="H88" s="2"/>
      <c r="J88" s="2"/>
      <c r="L88" s="2"/>
      <c r="N88" s="2"/>
      <c r="P88" s="2"/>
    </row>
    <row r="89" spans="1:22" x14ac:dyDescent="0.3">
      <c r="A89" s="1" t="s">
        <v>87</v>
      </c>
      <c r="D89" s="2"/>
      <c r="F89" s="2"/>
      <c r="H89" s="2"/>
      <c r="J89" s="2"/>
      <c r="L89" s="2"/>
      <c r="N89" s="2"/>
      <c r="P89" s="2"/>
    </row>
    <row r="90" spans="1:22" x14ac:dyDescent="0.3">
      <c r="A90" t="s">
        <v>88</v>
      </c>
      <c r="B90">
        <v>22</v>
      </c>
      <c r="C90">
        <v>2327</v>
      </c>
      <c r="D90" s="2">
        <f t="shared" si="7"/>
        <v>17.628787878787879</v>
      </c>
      <c r="E90">
        <v>115</v>
      </c>
      <c r="F90" s="2">
        <f t="shared" si="8"/>
        <v>0.87121212121212122</v>
      </c>
      <c r="G90">
        <v>104</v>
      </c>
      <c r="H90" s="2">
        <f t="shared" si="9"/>
        <v>0.78787878787878796</v>
      </c>
      <c r="I90">
        <v>23</v>
      </c>
      <c r="J90" s="2">
        <f t="shared" si="10"/>
        <v>0.17424242424242423</v>
      </c>
      <c r="K90">
        <v>438</v>
      </c>
      <c r="L90" s="2">
        <f t="shared" si="11"/>
        <v>3.3181818181818183</v>
      </c>
      <c r="M90">
        <v>24</v>
      </c>
      <c r="N90" s="2">
        <f t="shared" si="12"/>
        <v>0.1818181818181818</v>
      </c>
      <c r="O90">
        <v>119</v>
      </c>
      <c r="P90" s="2">
        <f t="shared" si="13"/>
        <v>0.90151515151515149</v>
      </c>
      <c r="R90" s="2"/>
      <c r="T90" t="s">
        <v>18</v>
      </c>
      <c r="V90" t="s">
        <v>19</v>
      </c>
    </row>
    <row r="91" spans="1:22" x14ac:dyDescent="0.3">
      <c r="A91" t="s">
        <v>89</v>
      </c>
      <c r="B91">
        <v>9</v>
      </c>
      <c r="C91">
        <v>1476</v>
      </c>
      <c r="D91" s="2">
        <f t="shared" si="7"/>
        <v>27.333333333333332</v>
      </c>
      <c r="E91">
        <v>92</v>
      </c>
      <c r="F91" s="2">
        <f t="shared" si="8"/>
        <v>1.7037037037037035</v>
      </c>
      <c r="G91">
        <v>62</v>
      </c>
      <c r="H91" s="2">
        <f t="shared" si="9"/>
        <v>1.1481481481481481</v>
      </c>
      <c r="I91">
        <v>0</v>
      </c>
      <c r="J91" s="2">
        <f t="shared" si="10"/>
        <v>0</v>
      </c>
      <c r="K91">
        <v>105</v>
      </c>
      <c r="L91" s="2">
        <f t="shared" si="11"/>
        <v>1.9444444444444444</v>
      </c>
      <c r="M91">
        <v>26</v>
      </c>
      <c r="N91" s="2">
        <f t="shared" si="12"/>
        <v>0.48148148148148145</v>
      </c>
      <c r="O91">
        <v>107</v>
      </c>
      <c r="P91" s="2">
        <f t="shared" si="13"/>
        <v>1.9814814814814816</v>
      </c>
      <c r="R91" s="2"/>
      <c r="T91">
        <v>62</v>
      </c>
      <c r="V91">
        <v>7580</v>
      </c>
    </row>
    <row r="92" spans="1:22" x14ac:dyDescent="0.3">
      <c r="A92" t="s">
        <v>90</v>
      </c>
      <c r="B92">
        <v>4</v>
      </c>
      <c r="C92">
        <v>730</v>
      </c>
      <c r="D92" s="2">
        <f t="shared" si="7"/>
        <v>30.416666666666668</v>
      </c>
      <c r="E92">
        <v>74</v>
      </c>
      <c r="F92" s="2">
        <f t="shared" si="8"/>
        <v>3.0833333333333335</v>
      </c>
      <c r="G92">
        <v>43</v>
      </c>
      <c r="H92" s="2">
        <f t="shared" si="9"/>
        <v>1.7916666666666667</v>
      </c>
      <c r="I92">
        <v>2</v>
      </c>
      <c r="J92" s="2">
        <f t="shared" si="10"/>
        <v>8.3333333333333329E-2</v>
      </c>
      <c r="K92">
        <v>151</v>
      </c>
      <c r="L92" s="2">
        <f t="shared" si="11"/>
        <v>6.291666666666667</v>
      </c>
      <c r="M92">
        <v>4</v>
      </c>
      <c r="N92" s="2">
        <f t="shared" si="12"/>
        <v>0.16666666666666666</v>
      </c>
      <c r="O92">
        <v>14</v>
      </c>
      <c r="P92" s="2">
        <f t="shared" si="13"/>
        <v>0.58333333333333337</v>
      </c>
      <c r="R92" s="2"/>
      <c r="T92" t="s">
        <v>427</v>
      </c>
    </row>
    <row r="93" spans="1:22" x14ac:dyDescent="0.3">
      <c r="A93" t="s">
        <v>91</v>
      </c>
      <c r="B93">
        <v>6</v>
      </c>
      <c r="C93">
        <v>937</v>
      </c>
      <c r="D93" s="2">
        <f t="shared" si="7"/>
        <v>26.027777777777775</v>
      </c>
      <c r="E93">
        <v>53</v>
      </c>
      <c r="F93" s="2">
        <f t="shared" si="8"/>
        <v>1.4722222222222223</v>
      </c>
      <c r="G93">
        <v>33</v>
      </c>
      <c r="H93" s="2">
        <f t="shared" si="9"/>
        <v>0.91666666666666663</v>
      </c>
      <c r="I93">
        <v>2</v>
      </c>
      <c r="J93" s="2">
        <f t="shared" si="10"/>
        <v>5.5555555555555552E-2</v>
      </c>
      <c r="K93">
        <v>130</v>
      </c>
      <c r="L93" s="2">
        <f t="shared" si="11"/>
        <v>3.6111111111111112</v>
      </c>
      <c r="M93">
        <v>32</v>
      </c>
      <c r="N93" s="2">
        <f t="shared" si="12"/>
        <v>0.88888888888888884</v>
      </c>
      <c r="O93">
        <v>20</v>
      </c>
      <c r="P93" s="2">
        <f t="shared" si="13"/>
        <v>0.55555555555555558</v>
      </c>
      <c r="R93" s="2"/>
      <c r="T93">
        <f>V91/T91</f>
        <v>122.25806451612904</v>
      </c>
    </row>
    <row r="94" spans="1:22" x14ac:dyDescent="0.3">
      <c r="A94" t="s">
        <v>92</v>
      </c>
      <c r="B94">
        <v>4</v>
      </c>
      <c r="C94">
        <v>673</v>
      </c>
      <c r="D94" s="2">
        <f t="shared" si="7"/>
        <v>28.041666666666668</v>
      </c>
      <c r="E94">
        <v>30</v>
      </c>
      <c r="F94" s="2">
        <f t="shared" si="8"/>
        <v>1.25</v>
      </c>
      <c r="G94">
        <v>27</v>
      </c>
      <c r="H94" s="2">
        <f t="shared" si="9"/>
        <v>1.125</v>
      </c>
      <c r="I94">
        <v>9</v>
      </c>
      <c r="J94" s="2">
        <f t="shared" si="10"/>
        <v>0.375</v>
      </c>
      <c r="K94">
        <v>51</v>
      </c>
      <c r="L94" s="2">
        <f t="shared" si="11"/>
        <v>2.125</v>
      </c>
      <c r="M94">
        <v>6</v>
      </c>
      <c r="N94" s="2">
        <f t="shared" si="12"/>
        <v>0.25</v>
      </c>
      <c r="O94">
        <v>13</v>
      </c>
      <c r="P94" s="2">
        <f t="shared" si="13"/>
        <v>0.54166666666666663</v>
      </c>
      <c r="R94" s="2"/>
      <c r="T94" s="2"/>
      <c r="V94" s="2"/>
    </row>
    <row r="95" spans="1:22" x14ac:dyDescent="0.3">
      <c r="A95" t="s">
        <v>93</v>
      </c>
      <c r="B95">
        <v>9</v>
      </c>
      <c r="C95">
        <v>1437</v>
      </c>
      <c r="D95" s="2">
        <f t="shared" si="7"/>
        <v>26.611111111111111</v>
      </c>
      <c r="E95">
        <v>37</v>
      </c>
      <c r="F95" s="2">
        <f t="shared" si="8"/>
        <v>0.68518518518518512</v>
      </c>
      <c r="G95">
        <v>64</v>
      </c>
      <c r="H95" s="2">
        <f t="shared" si="9"/>
        <v>1.1851851851851851</v>
      </c>
      <c r="I95">
        <v>1</v>
      </c>
      <c r="J95" s="2">
        <f t="shared" si="10"/>
        <v>1.8518518518518517E-2</v>
      </c>
      <c r="K95">
        <v>119</v>
      </c>
      <c r="L95" s="2">
        <f t="shared" si="11"/>
        <v>2.2037037037037037</v>
      </c>
      <c r="M95">
        <v>33</v>
      </c>
      <c r="N95" s="2">
        <f t="shared" si="12"/>
        <v>0.61111111111111105</v>
      </c>
      <c r="O95">
        <v>44</v>
      </c>
      <c r="P95" s="2">
        <f t="shared" si="13"/>
        <v>0.81481481481481488</v>
      </c>
      <c r="R95" s="2"/>
      <c r="T95" s="2"/>
      <c r="V95" s="2"/>
    </row>
    <row r="96" spans="1:22" x14ac:dyDescent="0.3">
      <c r="D96" s="2"/>
      <c r="F96" s="2"/>
      <c r="H96" s="2"/>
      <c r="J96" s="2"/>
      <c r="L96" s="2"/>
      <c r="N96" s="2"/>
      <c r="P96" s="2"/>
      <c r="R96" s="2"/>
    </row>
    <row r="97" spans="1:22" x14ac:dyDescent="0.3">
      <c r="A97" t="s">
        <v>26</v>
      </c>
      <c r="C97">
        <f>SUM(C90:C95)</f>
        <v>7580</v>
      </c>
      <c r="D97" s="2"/>
      <c r="F97" s="2"/>
      <c r="H97" s="2"/>
      <c r="J97" s="2"/>
      <c r="L97" s="2"/>
      <c r="N97" s="2"/>
      <c r="P97" s="2"/>
      <c r="R97" s="2"/>
    </row>
    <row r="98" spans="1:22" x14ac:dyDescent="0.3">
      <c r="A98" s="1" t="s">
        <v>94</v>
      </c>
      <c r="D98" s="2"/>
      <c r="F98" s="2"/>
      <c r="H98" s="2"/>
      <c r="J98" s="2"/>
      <c r="L98" s="2"/>
      <c r="N98" s="2"/>
      <c r="P98" s="2"/>
    </row>
    <row r="99" spans="1:22" x14ac:dyDescent="0.3">
      <c r="A99" t="s">
        <v>95</v>
      </c>
      <c r="B99">
        <v>18</v>
      </c>
      <c r="C99">
        <v>3012</v>
      </c>
      <c r="D99" s="2">
        <f t="shared" si="7"/>
        <v>27.888888888888889</v>
      </c>
      <c r="E99">
        <v>115</v>
      </c>
      <c r="F99" s="2">
        <f t="shared" si="8"/>
        <v>1.0648148148148149</v>
      </c>
      <c r="G99">
        <v>10</v>
      </c>
      <c r="H99" s="2">
        <f t="shared" si="9"/>
        <v>9.2592592592592601E-2</v>
      </c>
      <c r="I99">
        <v>9</v>
      </c>
      <c r="J99" s="2">
        <f t="shared" si="10"/>
        <v>8.3333333333333329E-2</v>
      </c>
      <c r="K99">
        <v>354</v>
      </c>
      <c r="L99" s="2">
        <f t="shared" si="11"/>
        <v>3.2777777777777781</v>
      </c>
      <c r="M99">
        <v>25</v>
      </c>
      <c r="N99" s="2">
        <f t="shared" si="12"/>
        <v>0.23148148148148148</v>
      </c>
      <c r="O99">
        <v>93</v>
      </c>
      <c r="P99" s="2">
        <f t="shared" si="13"/>
        <v>0.86111111111111116</v>
      </c>
      <c r="R99" s="2"/>
      <c r="T99" t="s">
        <v>18</v>
      </c>
      <c r="V99" t="s">
        <v>19</v>
      </c>
    </row>
    <row r="100" spans="1:22" x14ac:dyDescent="0.3">
      <c r="A100" t="s">
        <v>96</v>
      </c>
      <c r="B100">
        <v>19</v>
      </c>
      <c r="C100">
        <v>2970</v>
      </c>
      <c r="D100" s="2">
        <f t="shared" si="7"/>
        <v>26.05263157894737</v>
      </c>
      <c r="E100">
        <v>107</v>
      </c>
      <c r="F100" s="2">
        <f t="shared" si="8"/>
        <v>0.93859649122807021</v>
      </c>
      <c r="G100">
        <v>8</v>
      </c>
      <c r="H100" s="2">
        <f t="shared" si="9"/>
        <v>7.0175438596491224E-2</v>
      </c>
      <c r="I100">
        <v>18</v>
      </c>
      <c r="J100" s="2">
        <f t="shared" si="10"/>
        <v>0.15789473684210525</v>
      </c>
      <c r="K100">
        <v>386</v>
      </c>
      <c r="L100" s="2">
        <f t="shared" si="11"/>
        <v>3.3859649122807016</v>
      </c>
      <c r="M100">
        <v>10</v>
      </c>
      <c r="N100" s="2">
        <f t="shared" si="12"/>
        <v>8.771929824561403E-2</v>
      </c>
      <c r="O100">
        <v>32</v>
      </c>
      <c r="P100" s="2">
        <f t="shared" si="13"/>
        <v>0.2807017543859649</v>
      </c>
      <c r="R100" s="2"/>
      <c r="T100">
        <v>192</v>
      </c>
      <c r="V100">
        <v>21354</v>
      </c>
    </row>
    <row r="101" spans="1:22" x14ac:dyDescent="0.3">
      <c r="A101" t="s">
        <v>97</v>
      </c>
      <c r="B101">
        <v>22</v>
      </c>
      <c r="C101">
        <v>2178</v>
      </c>
      <c r="D101" s="2">
        <f t="shared" si="7"/>
        <v>16.5</v>
      </c>
      <c r="E101">
        <v>136</v>
      </c>
      <c r="F101" s="2">
        <f t="shared" si="8"/>
        <v>1.0303030303030303</v>
      </c>
      <c r="G101">
        <v>99</v>
      </c>
      <c r="H101" s="2">
        <f t="shared" si="9"/>
        <v>0.75</v>
      </c>
      <c r="I101">
        <v>21</v>
      </c>
      <c r="J101" s="2">
        <f t="shared" si="10"/>
        <v>0.15909090909090909</v>
      </c>
      <c r="K101">
        <v>771</v>
      </c>
      <c r="L101" s="2">
        <f t="shared" si="11"/>
        <v>5.8409090909090908</v>
      </c>
      <c r="M101">
        <v>7</v>
      </c>
      <c r="N101" s="2">
        <f t="shared" si="12"/>
        <v>5.3030303030303032E-2</v>
      </c>
      <c r="O101">
        <v>38</v>
      </c>
      <c r="P101" s="2">
        <f t="shared" si="13"/>
        <v>0.2878787878787879</v>
      </c>
      <c r="R101" s="2"/>
      <c r="T101" t="s">
        <v>427</v>
      </c>
    </row>
    <row r="102" spans="1:22" x14ac:dyDescent="0.3">
      <c r="A102" t="s">
        <v>98</v>
      </c>
      <c r="B102">
        <v>13</v>
      </c>
      <c r="C102">
        <v>2508</v>
      </c>
      <c r="D102" s="2">
        <f t="shared" si="7"/>
        <v>32.153846153846153</v>
      </c>
      <c r="E102">
        <v>171</v>
      </c>
      <c r="F102" s="2">
        <f t="shared" si="8"/>
        <v>2.1923076923076921</v>
      </c>
      <c r="G102">
        <v>68</v>
      </c>
      <c r="H102" s="2">
        <f t="shared" si="9"/>
        <v>0.87179487179487181</v>
      </c>
      <c r="I102">
        <v>2</v>
      </c>
      <c r="J102" s="2">
        <f t="shared" si="10"/>
        <v>2.5641025641025644E-2</v>
      </c>
      <c r="K102">
        <v>846</v>
      </c>
      <c r="L102" s="2">
        <f t="shared" si="11"/>
        <v>10.846153846153847</v>
      </c>
      <c r="M102">
        <v>19</v>
      </c>
      <c r="N102" s="2">
        <f t="shared" si="12"/>
        <v>0.24358974358974358</v>
      </c>
      <c r="O102">
        <v>74</v>
      </c>
      <c r="P102" s="2">
        <f t="shared" si="13"/>
        <v>0.94871794871794879</v>
      </c>
      <c r="R102" s="2"/>
      <c r="T102">
        <f>V100/T100</f>
        <v>111.21875</v>
      </c>
    </row>
    <row r="103" spans="1:22" x14ac:dyDescent="0.3">
      <c r="A103" t="s">
        <v>99</v>
      </c>
      <c r="B103">
        <v>10</v>
      </c>
      <c r="C103">
        <v>1326</v>
      </c>
      <c r="D103" s="2">
        <f t="shared" si="7"/>
        <v>22.099999999999998</v>
      </c>
      <c r="E103">
        <v>185</v>
      </c>
      <c r="F103" s="2">
        <f t="shared" si="8"/>
        <v>3.0833333333333335</v>
      </c>
      <c r="G103">
        <v>25</v>
      </c>
      <c r="H103" s="2">
        <f t="shared" si="9"/>
        <v>0.41666666666666669</v>
      </c>
      <c r="I103">
        <v>4</v>
      </c>
      <c r="J103" s="2">
        <f t="shared" si="10"/>
        <v>6.6666666666666666E-2</v>
      </c>
      <c r="K103">
        <v>276</v>
      </c>
      <c r="L103" s="2">
        <f t="shared" si="11"/>
        <v>4.6000000000000005</v>
      </c>
      <c r="M103">
        <v>3</v>
      </c>
      <c r="N103" s="2">
        <f t="shared" si="12"/>
        <v>4.9999999999999996E-2</v>
      </c>
      <c r="O103">
        <v>26</v>
      </c>
      <c r="P103" s="2">
        <f t="shared" si="13"/>
        <v>0.43333333333333335</v>
      </c>
      <c r="R103" s="2"/>
      <c r="T103" s="2"/>
      <c r="V103" s="2"/>
    </row>
    <row r="104" spans="1:22" x14ac:dyDescent="0.3">
      <c r="A104" t="s">
        <v>100</v>
      </c>
      <c r="B104">
        <v>11</v>
      </c>
      <c r="C104">
        <v>1838</v>
      </c>
      <c r="D104" s="2">
        <f t="shared" si="7"/>
        <v>27.848484848484848</v>
      </c>
      <c r="E104">
        <v>156</v>
      </c>
      <c r="F104" s="2">
        <f t="shared" si="8"/>
        <v>2.3636363636363638</v>
      </c>
      <c r="G104">
        <v>6</v>
      </c>
      <c r="H104" s="2">
        <f t="shared" si="9"/>
        <v>9.0909090909090898E-2</v>
      </c>
      <c r="I104">
        <v>9</v>
      </c>
      <c r="J104" s="2">
        <f t="shared" si="10"/>
        <v>0.13636363636363638</v>
      </c>
      <c r="K104">
        <v>433</v>
      </c>
      <c r="L104" s="2">
        <f t="shared" si="11"/>
        <v>6.5606060606060614</v>
      </c>
      <c r="M104">
        <v>1</v>
      </c>
      <c r="N104" s="2">
        <f t="shared" si="12"/>
        <v>1.5151515151515152E-2</v>
      </c>
      <c r="O104">
        <v>53</v>
      </c>
      <c r="P104" s="2">
        <f t="shared" si="13"/>
        <v>0.80303030303030309</v>
      </c>
      <c r="R104" s="2"/>
      <c r="T104" s="2"/>
      <c r="V104" s="2"/>
    </row>
    <row r="105" spans="1:22" x14ac:dyDescent="0.3">
      <c r="A105" t="s">
        <v>101</v>
      </c>
      <c r="B105">
        <v>7</v>
      </c>
      <c r="C105">
        <v>1315</v>
      </c>
      <c r="D105" s="2">
        <f t="shared" si="7"/>
        <v>31.30952380952381</v>
      </c>
      <c r="E105">
        <v>75</v>
      </c>
      <c r="F105" s="2">
        <f t="shared" si="8"/>
        <v>1.7857142857142856</v>
      </c>
      <c r="G105">
        <v>9</v>
      </c>
      <c r="H105" s="2">
        <f t="shared" si="9"/>
        <v>0.2142857142857143</v>
      </c>
      <c r="I105">
        <v>26</v>
      </c>
      <c r="J105" s="2">
        <f t="shared" si="10"/>
        <v>0.61904761904761907</v>
      </c>
      <c r="K105">
        <v>117</v>
      </c>
      <c r="L105" s="2">
        <f t="shared" si="11"/>
        <v>2.785714285714286</v>
      </c>
      <c r="M105">
        <v>10</v>
      </c>
      <c r="N105" s="2">
        <f t="shared" si="12"/>
        <v>0.23809523809523811</v>
      </c>
      <c r="O105">
        <v>32</v>
      </c>
      <c r="P105" s="2">
        <f t="shared" si="13"/>
        <v>0.76190476190476186</v>
      </c>
      <c r="R105" s="2"/>
    </row>
    <row r="106" spans="1:22" x14ac:dyDescent="0.3">
      <c r="A106" t="s">
        <v>102</v>
      </c>
      <c r="B106">
        <v>11</v>
      </c>
      <c r="C106">
        <v>1283</v>
      </c>
      <c r="D106" s="2">
        <f t="shared" si="7"/>
        <v>19.439393939393941</v>
      </c>
      <c r="E106">
        <v>210</v>
      </c>
      <c r="F106" s="2">
        <f t="shared" si="8"/>
        <v>3.1818181818181817</v>
      </c>
      <c r="G106">
        <v>23</v>
      </c>
      <c r="H106" s="2">
        <f t="shared" si="9"/>
        <v>0.34848484848484845</v>
      </c>
      <c r="I106">
        <v>13</v>
      </c>
      <c r="J106" s="2">
        <f t="shared" si="10"/>
        <v>0.19696969696969699</v>
      </c>
      <c r="K106">
        <v>138</v>
      </c>
      <c r="L106" s="2">
        <f t="shared" si="11"/>
        <v>2.0909090909090908</v>
      </c>
      <c r="M106">
        <v>22</v>
      </c>
      <c r="N106" s="2">
        <f t="shared" si="12"/>
        <v>0.33333333333333331</v>
      </c>
      <c r="O106">
        <v>81</v>
      </c>
      <c r="P106" s="2">
        <f t="shared" si="13"/>
        <v>1.2272727272727273</v>
      </c>
      <c r="R106" s="2"/>
    </row>
    <row r="107" spans="1:22" x14ac:dyDescent="0.3">
      <c r="A107" t="s">
        <v>103</v>
      </c>
      <c r="B107">
        <v>11</v>
      </c>
      <c r="C107">
        <v>1629</v>
      </c>
      <c r="D107" s="2">
        <f t="shared" si="7"/>
        <v>24.681818181818183</v>
      </c>
      <c r="E107">
        <v>109</v>
      </c>
      <c r="F107" s="2">
        <f t="shared" si="8"/>
        <v>1.6515151515151514</v>
      </c>
      <c r="G107">
        <v>5</v>
      </c>
      <c r="H107" s="2">
        <f t="shared" si="9"/>
        <v>7.575757575757576E-2</v>
      </c>
      <c r="I107">
        <v>3</v>
      </c>
      <c r="J107" s="2">
        <f t="shared" si="10"/>
        <v>4.5454545454545449E-2</v>
      </c>
      <c r="K107">
        <v>205</v>
      </c>
      <c r="L107" s="2">
        <f t="shared" si="11"/>
        <v>3.106060606060606</v>
      </c>
      <c r="M107">
        <v>74</v>
      </c>
      <c r="N107" s="2">
        <f t="shared" si="12"/>
        <v>1.1212121212121213</v>
      </c>
      <c r="O107">
        <v>29</v>
      </c>
      <c r="P107" s="2">
        <f t="shared" si="13"/>
        <v>0.43939393939393939</v>
      </c>
      <c r="R107" s="2"/>
    </row>
    <row r="108" spans="1:22" x14ac:dyDescent="0.3">
      <c r="A108" t="s">
        <v>104</v>
      </c>
      <c r="B108">
        <v>8</v>
      </c>
      <c r="C108">
        <v>894</v>
      </c>
      <c r="D108" s="2">
        <f t="shared" si="7"/>
        <v>18.625</v>
      </c>
      <c r="E108">
        <v>58</v>
      </c>
      <c r="F108" s="2">
        <f t="shared" si="8"/>
        <v>1.2083333333333333</v>
      </c>
      <c r="G108">
        <v>8</v>
      </c>
      <c r="H108" s="2">
        <f t="shared" si="9"/>
        <v>0.16666666666666666</v>
      </c>
      <c r="I108">
        <v>30</v>
      </c>
      <c r="J108" s="2">
        <f t="shared" si="10"/>
        <v>0.625</v>
      </c>
      <c r="K108">
        <v>224</v>
      </c>
      <c r="L108" s="2">
        <f t="shared" si="11"/>
        <v>4.666666666666667</v>
      </c>
      <c r="M108">
        <v>14</v>
      </c>
      <c r="N108" s="2">
        <f t="shared" si="12"/>
        <v>0.29166666666666669</v>
      </c>
      <c r="O108">
        <v>19</v>
      </c>
      <c r="P108" s="2">
        <f t="shared" si="13"/>
        <v>0.39583333333333331</v>
      </c>
      <c r="R108" s="2"/>
    </row>
    <row r="109" spans="1:22" x14ac:dyDescent="0.3">
      <c r="A109" t="s">
        <v>105</v>
      </c>
      <c r="B109">
        <v>18</v>
      </c>
      <c r="C109">
        <v>2401</v>
      </c>
      <c r="D109" s="2">
        <f t="shared" si="7"/>
        <v>22.231481481481481</v>
      </c>
      <c r="E109">
        <v>260</v>
      </c>
      <c r="F109" s="2">
        <f t="shared" si="8"/>
        <v>2.4074074074074074</v>
      </c>
      <c r="G109">
        <v>5</v>
      </c>
      <c r="H109" s="2">
        <f t="shared" si="9"/>
        <v>4.6296296296296301E-2</v>
      </c>
      <c r="I109">
        <v>55</v>
      </c>
      <c r="J109" s="2">
        <f t="shared" si="10"/>
        <v>0.50925925925925919</v>
      </c>
      <c r="K109">
        <v>359</v>
      </c>
      <c r="L109" s="2">
        <f t="shared" si="11"/>
        <v>3.324074074074074</v>
      </c>
      <c r="M109">
        <v>6</v>
      </c>
      <c r="N109" s="2">
        <f t="shared" si="12"/>
        <v>5.5555555555555552E-2</v>
      </c>
      <c r="O109">
        <v>54</v>
      </c>
      <c r="P109" s="2">
        <f t="shared" si="13"/>
        <v>0.5</v>
      </c>
      <c r="R109" s="2"/>
    </row>
    <row r="110" spans="1:22" x14ac:dyDescent="0.3">
      <c r="D110" s="2"/>
      <c r="F110" s="2"/>
      <c r="H110" s="2"/>
      <c r="J110" s="2"/>
      <c r="L110" s="2"/>
      <c r="N110" s="2"/>
      <c r="P110" s="2"/>
    </row>
    <row r="111" spans="1:22" x14ac:dyDescent="0.3">
      <c r="A111" t="s">
        <v>26</v>
      </c>
      <c r="C111">
        <f>SUM(C99:C109)</f>
        <v>21354</v>
      </c>
      <c r="D111" s="2"/>
      <c r="F111" s="2"/>
      <c r="H111" s="2"/>
      <c r="J111" s="2"/>
      <c r="L111" s="2"/>
      <c r="N111" s="2"/>
      <c r="P111" s="2"/>
    </row>
    <row r="112" spans="1:22" x14ac:dyDescent="0.3">
      <c r="A112" s="1" t="s">
        <v>106</v>
      </c>
      <c r="D112" s="2"/>
      <c r="F112" s="2"/>
      <c r="H112" s="2"/>
      <c r="J112" s="2"/>
      <c r="L112" s="2"/>
      <c r="N112" s="2"/>
      <c r="P112" s="2"/>
    </row>
    <row r="113" spans="1:22" x14ac:dyDescent="0.3">
      <c r="A113" t="s">
        <v>107</v>
      </c>
      <c r="B113">
        <v>5</v>
      </c>
      <c r="C113">
        <v>786</v>
      </c>
      <c r="D113" s="2">
        <f t="shared" si="7"/>
        <v>26.2</v>
      </c>
      <c r="E113">
        <v>129</v>
      </c>
      <c r="F113" s="2">
        <f t="shared" si="8"/>
        <v>4.3</v>
      </c>
      <c r="G113">
        <v>91</v>
      </c>
      <c r="H113" s="2">
        <f t="shared" si="9"/>
        <v>3.0333333333333332</v>
      </c>
      <c r="I113">
        <v>60</v>
      </c>
      <c r="J113" s="2">
        <f t="shared" si="10"/>
        <v>2</v>
      </c>
      <c r="K113">
        <v>175</v>
      </c>
      <c r="L113" s="2">
        <f t="shared" si="11"/>
        <v>5.833333333333333</v>
      </c>
      <c r="M113">
        <v>6</v>
      </c>
      <c r="N113" s="2">
        <f t="shared" si="12"/>
        <v>0.19999999999999998</v>
      </c>
      <c r="O113">
        <f>19+15</f>
        <v>34</v>
      </c>
      <c r="P113" s="2">
        <f t="shared" si="13"/>
        <v>1.1333333333333333</v>
      </c>
      <c r="R113" s="2"/>
      <c r="T113" t="s">
        <v>18</v>
      </c>
      <c r="V113" t="s">
        <v>19</v>
      </c>
    </row>
    <row r="114" spans="1:22" x14ac:dyDescent="0.3">
      <c r="A114" t="s">
        <v>108</v>
      </c>
      <c r="B114">
        <v>7</v>
      </c>
      <c r="C114">
        <v>851</v>
      </c>
      <c r="D114" s="2">
        <f t="shared" si="7"/>
        <v>20.261904761904763</v>
      </c>
      <c r="E114">
        <v>115</v>
      </c>
      <c r="F114" s="2">
        <f t="shared" si="8"/>
        <v>2.7380952380952377</v>
      </c>
      <c r="G114">
        <v>100</v>
      </c>
      <c r="H114" s="2">
        <f t="shared" si="9"/>
        <v>2.3809523809523809</v>
      </c>
      <c r="I114">
        <v>32</v>
      </c>
      <c r="J114" s="2">
        <f t="shared" si="10"/>
        <v>0.76190476190476186</v>
      </c>
      <c r="K114">
        <v>169</v>
      </c>
      <c r="L114" s="2">
        <f t="shared" si="11"/>
        <v>4.0238095238095237</v>
      </c>
      <c r="M114">
        <v>3</v>
      </c>
      <c r="N114" s="2">
        <f t="shared" si="12"/>
        <v>7.1428571428571425E-2</v>
      </c>
      <c r="O114">
        <f>14+7</f>
        <v>21</v>
      </c>
      <c r="P114" s="2">
        <f t="shared" si="13"/>
        <v>0.5</v>
      </c>
      <c r="R114" s="2"/>
      <c r="T114">
        <v>131</v>
      </c>
      <c r="V114">
        <v>14201</v>
      </c>
    </row>
    <row r="115" spans="1:22" x14ac:dyDescent="0.3">
      <c r="A115" t="s">
        <v>109</v>
      </c>
      <c r="B115">
        <v>18</v>
      </c>
      <c r="C115">
        <v>2374</v>
      </c>
      <c r="D115" s="2">
        <f t="shared" si="7"/>
        <v>21.981481481481481</v>
      </c>
      <c r="E115">
        <v>471</v>
      </c>
      <c r="F115" s="2">
        <f t="shared" si="8"/>
        <v>4.3611111111111116</v>
      </c>
      <c r="G115">
        <v>307</v>
      </c>
      <c r="H115" s="2">
        <f t="shared" si="9"/>
        <v>2.842592592592593</v>
      </c>
      <c r="I115">
        <v>91</v>
      </c>
      <c r="J115" s="2">
        <f t="shared" si="10"/>
        <v>0.84259259259259256</v>
      </c>
      <c r="K115">
        <v>664</v>
      </c>
      <c r="L115" s="2">
        <f t="shared" si="11"/>
        <v>6.1481481481481479</v>
      </c>
      <c r="M115">
        <v>20</v>
      </c>
      <c r="N115" s="2">
        <f t="shared" si="12"/>
        <v>0.1851851851851852</v>
      </c>
      <c r="O115">
        <f>53+27</f>
        <v>80</v>
      </c>
      <c r="P115" s="2">
        <f t="shared" si="13"/>
        <v>0.74074074074074081</v>
      </c>
      <c r="R115" s="2"/>
      <c r="T115" t="s">
        <v>427</v>
      </c>
    </row>
    <row r="116" spans="1:22" x14ac:dyDescent="0.3">
      <c r="A116" t="s">
        <v>110</v>
      </c>
      <c r="B116">
        <v>20</v>
      </c>
      <c r="C116">
        <v>2647</v>
      </c>
      <c r="D116" s="2">
        <f t="shared" si="7"/>
        <v>22.058333333333334</v>
      </c>
      <c r="E116">
        <v>479</v>
      </c>
      <c r="F116" s="2">
        <f t="shared" si="8"/>
        <v>3.9916666666666667</v>
      </c>
      <c r="G116">
        <v>449</v>
      </c>
      <c r="H116" s="2">
        <f t="shared" si="9"/>
        <v>3.7416666666666667</v>
      </c>
      <c r="I116">
        <v>86</v>
      </c>
      <c r="J116" s="2">
        <f t="shared" si="10"/>
        <v>0.71666666666666667</v>
      </c>
      <c r="K116">
        <v>687</v>
      </c>
      <c r="L116" s="2">
        <f t="shared" si="11"/>
        <v>5.7250000000000005</v>
      </c>
      <c r="M116">
        <v>24</v>
      </c>
      <c r="N116" s="2">
        <f t="shared" si="12"/>
        <v>0.19999999999999998</v>
      </c>
      <c r="O116">
        <f>171+93</f>
        <v>264</v>
      </c>
      <c r="P116" s="2">
        <f t="shared" si="13"/>
        <v>2.1999999999999997</v>
      </c>
      <c r="R116" s="2"/>
      <c r="T116">
        <f>V114/T114</f>
        <v>108.40458015267176</v>
      </c>
    </row>
    <row r="117" spans="1:22" x14ac:dyDescent="0.3">
      <c r="A117" t="s">
        <v>111</v>
      </c>
      <c r="B117">
        <v>8</v>
      </c>
      <c r="C117">
        <v>895</v>
      </c>
      <c r="D117" s="2">
        <f t="shared" si="7"/>
        <v>18.645833333333332</v>
      </c>
      <c r="E117">
        <v>108</v>
      </c>
      <c r="F117" s="2">
        <f t="shared" si="8"/>
        <v>2.25</v>
      </c>
      <c r="G117">
        <v>39</v>
      </c>
      <c r="H117" s="2">
        <f t="shared" si="9"/>
        <v>0.8125</v>
      </c>
      <c r="I117">
        <v>61</v>
      </c>
      <c r="J117" s="2">
        <f t="shared" si="10"/>
        <v>1.2708333333333333</v>
      </c>
      <c r="K117">
        <v>238</v>
      </c>
      <c r="L117" s="2">
        <f t="shared" si="11"/>
        <v>4.958333333333333</v>
      </c>
      <c r="M117">
        <v>17</v>
      </c>
      <c r="N117" s="2">
        <f t="shared" si="12"/>
        <v>0.35416666666666669</v>
      </c>
      <c r="O117">
        <f>16+15</f>
        <v>31</v>
      </c>
      <c r="P117" s="2">
        <f t="shared" si="13"/>
        <v>0.64583333333333337</v>
      </c>
      <c r="R117" s="2"/>
      <c r="T117" s="2"/>
      <c r="V117" s="2"/>
    </row>
    <row r="118" spans="1:22" x14ac:dyDescent="0.3">
      <c r="A118" t="s">
        <v>112</v>
      </c>
      <c r="B118">
        <v>5</v>
      </c>
      <c r="C118">
        <v>544</v>
      </c>
      <c r="D118" s="2">
        <f t="shared" si="7"/>
        <v>18.133333333333333</v>
      </c>
      <c r="E118">
        <v>185</v>
      </c>
      <c r="F118" s="2">
        <f t="shared" si="8"/>
        <v>6.166666666666667</v>
      </c>
      <c r="G118">
        <v>120</v>
      </c>
      <c r="H118" s="2">
        <f t="shared" si="9"/>
        <v>4</v>
      </c>
      <c r="I118">
        <v>60</v>
      </c>
      <c r="J118" s="2">
        <f t="shared" si="10"/>
        <v>2</v>
      </c>
      <c r="K118">
        <v>200</v>
      </c>
      <c r="L118" s="2">
        <f t="shared" si="11"/>
        <v>6.666666666666667</v>
      </c>
      <c r="M118">
        <v>2</v>
      </c>
      <c r="N118" s="2">
        <f t="shared" si="12"/>
        <v>6.6666666666666666E-2</v>
      </c>
      <c r="O118">
        <f>12+10</f>
        <v>22</v>
      </c>
      <c r="P118" s="2">
        <f t="shared" si="13"/>
        <v>0.73333333333333339</v>
      </c>
      <c r="R118" s="2"/>
      <c r="T118" s="2"/>
      <c r="V118" s="2"/>
    </row>
    <row r="119" spans="1:22" x14ac:dyDescent="0.3">
      <c r="A119" t="s">
        <v>113</v>
      </c>
      <c r="B119">
        <v>10</v>
      </c>
      <c r="C119">
        <v>1394</v>
      </c>
      <c r="D119" s="2">
        <f t="shared" si="7"/>
        <v>23.233333333333334</v>
      </c>
      <c r="E119">
        <v>181</v>
      </c>
      <c r="F119" s="2">
        <f t="shared" si="8"/>
        <v>3.0166666666666671</v>
      </c>
      <c r="G119">
        <v>174</v>
      </c>
      <c r="H119" s="2">
        <f t="shared" si="9"/>
        <v>2.9</v>
      </c>
      <c r="I119">
        <v>71</v>
      </c>
      <c r="J119" s="2">
        <f t="shared" si="10"/>
        <v>1.1833333333333333</v>
      </c>
      <c r="K119">
        <v>192</v>
      </c>
      <c r="L119" s="2">
        <f t="shared" si="11"/>
        <v>3.1999999999999997</v>
      </c>
      <c r="M119">
        <v>5</v>
      </c>
      <c r="N119" s="2">
        <f t="shared" si="12"/>
        <v>8.3333333333333329E-2</v>
      </c>
      <c r="O119">
        <f>28+16</f>
        <v>44</v>
      </c>
      <c r="P119" s="2">
        <f t="shared" si="13"/>
        <v>0.73333333333333339</v>
      </c>
      <c r="R119" s="2"/>
    </row>
    <row r="120" spans="1:22" x14ac:dyDescent="0.3">
      <c r="A120" t="s">
        <v>114</v>
      </c>
      <c r="B120">
        <v>5</v>
      </c>
      <c r="C120">
        <v>602</v>
      </c>
      <c r="D120" s="2">
        <f t="shared" si="7"/>
        <v>20.066666666666666</v>
      </c>
      <c r="E120">
        <v>134</v>
      </c>
      <c r="F120" s="2">
        <f t="shared" si="8"/>
        <v>4.4666666666666668</v>
      </c>
      <c r="G120">
        <v>80</v>
      </c>
      <c r="H120" s="2">
        <f t="shared" si="9"/>
        <v>2.6666666666666665</v>
      </c>
      <c r="I120">
        <v>7</v>
      </c>
      <c r="J120" s="2">
        <f t="shared" si="10"/>
        <v>0.23333333333333331</v>
      </c>
      <c r="K120">
        <v>135</v>
      </c>
      <c r="L120" s="2">
        <f t="shared" si="11"/>
        <v>4.5</v>
      </c>
      <c r="M120">
        <v>8</v>
      </c>
      <c r="N120" s="2">
        <f t="shared" si="12"/>
        <v>0.26666666666666666</v>
      </c>
      <c r="O120">
        <f>28+20</f>
        <v>48</v>
      </c>
      <c r="P120" s="2">
        <f t="shared" si="13"/>
        <v>1.5999999999999999</v>
      </c>
      <c r="R120" s="2"/>
    </row>
    <row r="121" spans="1:22" x14ac:dyDescent="0.3">
      <c r="A121" t="s">
        <v>115</v>
      </c>
      <c r="B121">
        <v>6</v>
      </c>
      <c r="C121">
        <v>685</v>
      </c>
      <c r="D121" s="2">
        <f t="shared" si="7"/>
        <v>19.027777777777779</v>
      </c>
      <c r="E121">
        <v>113</v>
      </c>
      <c r="F121" s="2">
        <f t="shared" si="8"/>
        <v>3.1388888888888888</v>
      </c>
      <c r="G121">
        <v>55</v>
      </c>
      <c r="H121" s="2">
        <f t="shared" si="9"/>
        <v>1.5277777777777777</v>
      </c>
      <c r="I121">
        <v>36</v>
      </c>
      <c r="J121" s="2">
        <f t="shared" si="10"/>
        <v>1</v>
      </c>
      <c r="K121">
        <v>138</v>
      </c>
      <c r="L121" s="2">
        <f t="shared" si="11"/>
        <v>3.8333333333333335</v>
      </c>
      <c r="M121">
        <v>4</v>
      </c>
      <c r="N121" s="2">
        <f t="shared" si="12"/>
        <v>0.1111111111111111</v>
      </c>
      <c r="O121">
        <f>16+14</f>
        <v>30</v>
      </c>
      <c r="P121" s="2">
        <f t="shared" si="13"/>
        <v>0.83333333333333337</v>
      </c>
      <c r="R121" s="2"/>
    </row>
    <row r="122" spans="1:22" x14ac:dyDescent="0.3">
      <c r="A122" t="s">
        <v>116</v>
      </c>
      <c r="B122">
        <v>8</v>
      </c>
      <c r="C122">
        <v>946</v>
      </c>
      <c r="D122" s="2">
        <f t="shared" si="7"/>
        <v>19.708333333333332</v>
      </c>
      <c r="E122">
        <v>136</v>
      </c>
      <c r="F122" s="2">
        <f t="shared" si="8"/>
        <v>2.8333333333333335</v>
      </c>
      <c r="G122">
        <v>240</v>
      </c>
      <c r="H122" s="2">
        <f t="shared" si="9"/>
        <v>5</v>
      </c>
      <c r="I122">
        <v>57</v>
      </c>
      <c r="J122" s="2">
        <f t="shared" si="10"/>
        <v>1.1875</v>
      </c>
      <c r="K122">
        <v>261</v>
      </c>
      <c r="L122" s="2">
        <f t="shared" si="11"/>
        <v>5.4375</v>
      </c>
      <c r="M122">
        <v>2</v>
      </c>
      <c r="N122" s="2">
        <f t="shared" si="12"/>
        <v>4.1666666666666664E-2</v>
      </c>
      <c r="O122">
        <f>24+16</f>
        <v>40</v>
      </c>
      <c r="P122" s="2">
        <f t="shared" si="13"/>
        <v>0.83333333333333337</v>
      </c>
      <c r="R122" s="2"/>
    </row>
    <row r="123" spans="1:22" x14ac:dyDescent="0.3">
      <c r="A123" t="s">
        <v>117</v>
      </c>
      <c r="B123">
        <v>11</v>
      </c>
      <c r="C123">
        <v>1376</v>
      </c>
      <c r="D123" s="2">
        <f t="shared" si="7"/>
        <v>20.848484848484848</v>
      </c>
      <c r="E123">
        <v>209</v>
      </c>
      <c r="F123" s="2">
        <f t="shared" si="8"/>
        <v>3.1666666666666665</v>
      </c>
      <c r="G123">
        <v>391</v>
      </c>
      <c r="H123" s="2">
        <f t="shared" si="9"/>
        <v>5.9242424242424248</v>
      </c>
      <c r="I123">
        <v>69</v>
      </c>
      <c r="J123" s="2">
        <f t="shared" si="10"/>
        <v>1.0454545454545454</v>
      </c>
      <c r="K123">
        <v>198</v>
      </c>
      <c r="L123" s="2">
        <f t="shared" si="11"/>
        <v>3</v>
      </c>
      <c r="M123">
        <v>20</v>
      </c>
      <c r="N123" s="2">
        <f t="shared" si="12"/>
        <v>0.30303030303030304</v>
      </c>
      <c r="O123">
        <f>22+10</f>
        <v>32</v>
      </c>
      <c r="P123" s="2">
        <f t="shared" si="13"/>
        <v>0.48484848484848486</v>
      </c>
      <c r="R123" s="2"/>
    </row>
    <row r="124" spans="1:22" x14ac:dyDescent="0.3">
      <c r="A124" t="s">
        <v>118</v>
      </c>
      <c r="B124">
        <v>5</v>
      </c>
      <c r="C124">
        <v>589</v>
      </c>
      <c r="D124" s="2">
        <f t="shared" si="7"/>
        <v>19.633333333333333</v>
      </c>
      <c r="E124">
        <v>134</v>
      </c>
      <c r="F124" s="2">
        <f t="shared" si="8"/>
        <v>4.4666666666666668</v>
      </c>
      <c r="G124">
        <v>135</v>
      </c>
      <c r="H124" s="2">
        <f t="shared" si="9"/>
        <v>4.5</v>
      </c>
      <c r="I124">
        <v>18</v>
      </c>
      <c r="J124" s="2">
        <f t="shared" si="10"/>
        <v>0.6</v>
      </c>
      <c r="K124">
        <v>169</v>
      </c>
      <c r="L124" s="2">
        <f t="shared" si="11"/>
        <v>5.6333333333333329</v>
      </c>
      <c r="M124">
        <v>2</v>
      </c>
      <c r="N124" s="2">
        <f t="shared" si="12"/>
        <v>6.6666666666666666E-2</v>
      </c>
      <c r="O124">
        <f>16+6</f>
        <v>22</v>
      </c>
      <c r="P124" s="2">
        <f t="shared" si="13"/>
        <v>0.73333333333333339</v>
      </c>
      <c r="R124" s="2"/>
    </row>
    <row r="125" spans="1:22" x14ac:dyDescent="0.3">
      <c r="A125" t="s">
        <v>119</v>
      </c>
      <c r="B125">
        <v>5</v>
      </c>
      <c r="C125">
        <v>512</v>
      </c>
      <c r="D125" s="2">
        <f t="shared" si="7"/>
        <v>17.066666666666666</v>
      </c>
      <c r="E125">
        <v>165</v>
      </c>
      <c r="F125" s="2">
        <f t="shared" si="8"/>
        <v>5.5</v>
      </c>
      <c r="G125">
        <v>30</v>
      </c>
      <c r="H125" s="2">
        <f t="shared" si="9"/>
        <v>1</v>
      </c>
      <c r="I125">
        <v>29</v>
      </c>
      <c r="J125" s="2">
        <f t="shared" si="10"/>
        <v>0.96666666666666667</v>
      </c>
      <c r="K125">
        <v>106</v>
      </c>
      <c r="L125" s="2">
        <f t="shared" si="11"/>
        <v>3.5333333333333332</v>
      </c>
      <c r="M125">
        <v>12</v>
      </c>
      <c r="N125" s="2">
        <f t="shared" si="12"/>
        <v>0.39999999999999997</v>
      </c>
      <c r="O125">
        <f>9+8</f>
        <v>17</v>
      </c>
      <c r="P125" s="2">
        <f t="shared" si="13"/>
        <v>0.56666666666666665</v>
      </c>
      <c r="R125" s="2"/>
    </row>
    <row r="126" spans="1:22" x14ac:dyDescent="0.3">
      <c r="D126" s="2"/>
      <c r="F126" s="2"/>
      <c r="H126" s="2"/>
      <c r="J126" s="2"/>
      <c r="L126" s="2"/>
      <c r="N126" s="2"/>
      <c r="P126" s="2"/>
    </row>
    <row r="127" spans="1:22" x14ac:dyDescent="0.3">
      <c r="A127" t="s">
        <v>26</v>
      </c>
      <c r="C127">
        <f>SUM(C113:C125)</f>
        <v>14201</v>
      </c>
      <c r="D127" s="2"/>
      <c r="F127" s="2"/>
      <c r="H127" s="2"/>
      <c r="J127" s="2"/>
      <c r="L127" s="2"/>
      <c r="N127" s="2"/>
      <c r="P127" s="2"/>
      <c r="R127" s="2"/>
    </row>
    <row r="128" spans="1:22" x14ac:dyDescent="0.3">
      <c r="A128" s="1" t="s">
        <v>120</v>
      </c>
      <c r="D128" s="2"/>
      <c r="F128" s="2"/>
      <c r="H128" s="2"/>
      <c r="J128" s="2"/>
      <c r="L128" s="2"/>
      <c r="N128" s="2"/>
      <c r="P128" s="2"/>
    </row>
    <row r="129" spans="1:22" x14ac:dyDescent="0.3">
      <c r="A129" t="s">
        <v>121</v>
      </c>
      <c r="B129">
        <v>12</v>
      </c>
      <c r="C129">
        <v>1851</v>
      </c>
      <c r="D129" s="2">
        <f t="shared" si="7"/>
        <v>25.708333333333332</v>
      </c>
      <c r="E129">
        <v>158</v>
      </c>
      <c r="F129" s="2">
        <f t="shared" si="8"/>
        <v>2.1944444444444442</v>
      </c>
      <c r="G129">
        <v>254</v>
      </c>
      <c r="H129" s="2">
        <f t="shared" si="9"/>
        <v>3.5277777777777781</v>
      </c>
      <c r="I129">
        <v>7</v>
      </c>
      <c r="J129" s="2">
        <f t="shared" si="10"/>
        <v>9.7222222222222224E-2</v>
      </c>
      <c r="K129">
        <v>186</v>
      </c>
      <c r="L129" s="2">
        <f t="shared" si="11"/>
        <v>2.5833333333333335</v>
      </c>
      <c r="M129">
        <v>25</v>
      </c>
      <c r="N129" s="2">
        <f t="shared" si="12"/>
        <v>0.34722222222222227</v>
      </c>
      <c r="O129">
        <v>151</v>
      </c>
      <c r="P129" s="2">
        <f t="shared" si="13"/>
        <v>2.0972222222222223</v>
      </c>
      <c r="R129" s="2"/>
      <c r="T129" t="s">
        <v>18</v>
      </c>
      <c r="V129" t="s">
        <v>19</v>
      </c>
    </row>
    <row r="130" spans="1:22" x14ac:dyDescent="0.3">
      <c r="A130" t="s">
        <v>122</v>
      </c>
      <c r="B130">
        <v>7</v>
      </c>
      <c r="C130">
        <v>1223</v>
      </c>
      <c r="D130" s="2">
        <f t="shared" si="7"/>
        <v>29.11904761904762</v>
      </c>
      <c r="E130">
        <v>67</v>
      </c>
      <c r="F130" s="2">
        <f t="shared" si="8"/>
        <v>1.5952380952380951</v>
      </c>
      <c r="G130">
        <v>18</v>
      </c>
      <c r="H130" s="2">
        <f t="shared" si="9"/>
        <v>0.4285714285714286</v>
      </c>
      <c r="I130">
        <v>10</v>
      </c>
      <c r="J130" s="2">
        <f t="shared" si="10"/>
        <v>0.23809523809523811</v>
      </c>
      <c r="K130">
        <v>167</v>
      </c>
      <c r="L130" s="2">
        <f t="shared" si="11"/>
        <v>3.9761904761904763</v>
      </c>
      <c r="M130">
        <v>12</v>
      </c>
      <c r="N130" s="2">
        <f t="shared" si="12"/>
        <v>0.2857142857142857</v>
      </c>
      <c r="O130">
        <v>47</v>
      </c>
      <c r="P130" s="2">
        <f t="shared" si="13"/>
        <v>1.1190476190476191</v>
      </c>
      <c r="R130" s="2"/>
      <c r="T130">
        <v>35</v>
      </c>
      <c r="V130">
        <v>4430</v>
      </c>
    </row>
    <row r="131" spans="1:22" x14ac:dyDescent="0.3">
      <c r="A131" t="s">
        <v>123</v>
      </c>
      <c r="B131">
        <v>6</v>
      </c>
      <c r="C131">
        <v>754</v>
      </c>
      <c r="D131" s="2">
        <f t="shared" si="7"/>
        <v>20.944444444444446</v>
      </c>
      <c r="E131">
        <v>80</v>
      </c>
      <c r="F131" s="2">
        <f t="shared" si="8"/>
        <v>2.2222222222222223</v>
      </c>
      <c r="G131">
        <v>128</v>
      </c>
      <c r="H131" s="2">
        <f t="shared" si="9"/>
        <v>3.5555555555555554</v>
      </c>
      <c r="I131">
        <v>1</v>
      </c>
      <c r="J131" s="2">
        <f t="shared" si="10"/>
        <v>2.7777777777777776E-2</v>
      </c>
      <c r="K131">
        <v>142</v>
      </c>
      <c r="L131" s="2">
        <f t="shared" si="11"/>
        <v>3.9444444444444446</v>
      </c>
      <c r="M131">
        <v>6</v>
      </c>
      <c r="N131" s="2">
        <f t="shared" si="12"/>
        <v>0.16666666666666666</v>
      </c>
      <c r="O131">
        <v>58</v>
      </c>
      <c r="P131" s="2">
        <f t="shared" si="13"/>
        <v>1.6111111111111109</v>
      </c>
      <c r="R131" s="2"/>
      <c r="T131" t="s">
        <v>427</v>
      </c>
    </row>
    <row r="132" spans="1:22" x14ac:dyDescent="0.3">
      <c r="A132" t="s">
        <v>124</v>
      </c>
      <c r="B132">
        <v>4</v>
      </c>
      <c r="C132">
        <v>602</v>
      </c>
      <c r="D132" s="2">
        <f t="shared" si="7"/>
        <v>25.083333333333332</v>
      </c>
      <c r="E132">
        <v>47</v>
      </c>
      <c r="F132" s="2">
        <f t="shared" si="8"/>
        <v>1.9583333333333333</v>
      </c>
      <c r="G132">
        <v>81</v>
      </c>
      <c r="H132" s="2">
        <f t="shared" si="9"/>
        <v>3.375</v>
      </c>
      <c r="I132">
        <v>3</v>
      </c>
      <c r="J132" s="2">
        <f t="shared" si="10"/>
        <v>0.125</v>
      </c>
      <c r="K132">
        <v>169</v>
      </c>
      <c r="L132" s="2">
        <f t="shared" si="11"/>
        <v>7.041666666666667</v>
      </c>
      <c r="M132">
        <v>3</v>
      </c>
      <c r="N132" s="2">
        <f t="shared" si="12"/>
        <v>0.125</v>
      </c>
      <c r="O132">
        <v>41</v>
      </c>
      <c r="P132" s="2">
        <f t="shared" si="13"/>
        <v>1.7083333333333333</v>
      </c>
      <c r="R132" s="2"/>
      <c r="T132">
        <f>V130/T130</f>
        <v>126.57142857142857</v>
      </c>
    </row>
    <row r="133" spans="1:22" x14ac:dyDescent="0.3">
      <c r="D133" s="2"/>
      <c r="F133" s="2"/>
      <c r="H133" s="2"/>
      <c r="J133" s="2"/>
      <c r="L133" s="2"/>
      <c r="N133" s="2"/>
      <c r="P133" s="2"/>
      <c r="R133" s="2"/>
      <c r="T133" s="2"/>
      <c r="V133" s="2"/>
    </row>
    <row r="134" spans="1:22" x14ac:dyDescent="0.3">
      <c r="A134" t="s">
        <v>26</v>
      </c>
      <c r="C134">
        <f>SUM(C129:C132)</f>
        <v>4430</v>
      </c>
      <c r="D134" s="2"/>
      <c r="F134" s="2"/>
      <c r="H134" s="2"/>
      <c r="J134" s="2"/>
      <c r="L134" s="2"/>
      <c r="N134" s="2"/>
      <c r="P134" s="2"/>
      <c r="R134" s="2"/>
      <c r="T134" s="2"/>
      <c r="V134" s="2"/>
    </row>
    <row r="135" spans="1:22" x14ac:dyDescent="0.3">
      <c r="A135" s="1" t="s">
        <v>125</v>
      </c>
      <c r="D135" s="2"/>
      <c r="F135" s="2"/>
      <c r="H135" s="2"/>
      <c r="J135" s="2"/>
      <c r="L135" s="2"/>
      <c r="N135" s="2"/>
      <c r="P135" s="2"/>
      <c r="R135" s="2"/>
    </row>
    <row r="136" spans="1:22" x14ac:dyDescent="0.3">
      <c r="A136" t="s">
        <v>126</v>
      </c>
      <c r="B136">
        <v>9</v>
      </c>
      <c r="C136">
        <v>1666</v>
      </c>
      <c r="D136" s="2">
        <f t="shared" ref="D136:D199" si="14">C136/B136/6</f>
        <v>30.851851851851851</v>
      </c>
      <c r="E136">
        <v>302</v>
      </c>
      <c r="F136" s="2">
        <f t="shared" ref="F136:F199" si="15">E136/B136/6</f>
        <v>5.5925925925925926</v>
      </c>
      <c r="G136">
        <v>147</v>
      </c>
      <c r="H136" s="2">
        <f t="shared" ref="H136:H199" si="16">G136/B136/6</f>
        <v>2.7222222222222219</v>
      </c>
      <c r="I136">
        <v>32</v>
      </c>
      <c r="J136" s="2">
        <f t="shared" ref="J136:J199" si="17">I136/B136/6</f>
        <v>0.59259259259259256</v>
      </c>
      <c r="K136">
        <v>193</v>
      </c>
      <c r="L136" s="2">
        <f t="shared" ref="L136:L199" si="18">K136/B136/6</f>
        <v>3.574074074074074</v>
      </c>
      <c r="M136">
        <v>19</v>
      </c>
      <c r="N136" s="2">
        <f t="shared" ref="N136:N199" si="19">M136/B136/6</f>
        <v>0.35185185185185186</v>
      </c>
      <c r="O136">
        <v>66</v>
      </c>
      <c r="P136" s="2">
        <f t="shared" ref="P136:P199" si="20">O136/B136/6</f>
        <v>1.2222222222222221</v>
      </c>
      <c r="R136" s="2"/>
      <c r="T136" t="s">
        <v>18</v>
      </c>
      <c r="V136" t="s">
        <v>19</v>
      </c>
    </row>
    <row r="137" spans="1:22" x14ac:dyDescent="0.3">
      <c r="A137" t="s">
        <v>127</v>
      </c>
      <c r="B137">
        <v>6</v>
      </c>
      <c r="C137">
        <v>918</v>
      </c>
      <c r="D137" s="2">
        <f t="shared" si="14"/>
        <v>25.5</v>
      </c>
      <c r="E137">
        <v>140</v>
      </c>
      <c r="F137" s="2">
        <f t="shared" si="15"/>
        <v>3.8888888888888888</v>
      </c>
      <c r="G137">
        <v>80</v>
      </c>
      <c r="H137" s="2">
        <f t="shared" si="16"/>
        <v>2.2222222222222223</v>
      </c>
      <c r="I137">
        <v>22</v>
      </c>
      <c r="J137" s="2">
        <f t="shared" si="17"/>
        <v>0.61111111111111105</v>
      </c>
      <c r="K137">
        <v>151</v>
      </c>
      <c r="L137" s="2">
        <f t="shared" si="18"/>
        <v>4.1944444444444446</v>
      </c>
      <c r="M137">
        <v>9</v>
      </c>
      <c r="N137" s="2">
        <f t="shared" si="19"/>
        <v>0.25</v>
      </c>
      <c r="O137">
        <v>77</v>
      </c>
      <c r="P137" s="2">
        <f t="shared" si="20"/>
        <v>2.1388888888888888</v>
      </c>
      <c r="R137" s="2"/>
      <c r="T137">
        <v>70</v>
      </c>
      <c r="V137">
        <v>9142</v>
      </c>
    </row>
    <row r="138" spans="1:22" x14ac:dyDescent="0.3">
      <c r="A138" t="s">
        <v>128</v>
      </c>
      <c r="B138">
        <v>10</v>
      </c>
      <c r="C138">
        <v>1400</v>
      </c>
      <c r="D138" s="2">
        <f t="shared" si="14"/>
        <v>23.333333333333332</v>
      </c>
      <c r="E138">
        <v>154</v>
      </c>
      <c r="F138" s="2">
        <f t="shared" si="15"/>
        <v>2.5666666666666669</v>
      </c>
      <c r="G138">
        <v>191</v>
      </c>
      <c r="H138" s="2">
        <f t="shared" si="16"/>
        <v>3.1833333333333336</v>
      </c>
      <c r="I138">
        <v>10</v>
      </c>
      <c r="J138" s="2">
        <f t="shared" si="17"/>
        <v>0.16666666666666666</v>
      </c>
      <c r="K138">
        <v>112</v>
      </c>
      <c r="L138" s="2">
        <f t="shared" si="18"/>
        <v>1.8666666666666665</v>
      </c>
      <c r="M138">
        <v>148</v>
      </c>
      <c r="N138" s="2">
        <f t="shared" si="19"/>
        <v>2.4666666666666668</v>
      </c>
      <c r="O138">
        <v>79</v>
      </c>
      <c r="P138" s="2">
        <f t="shared" si="20"/>
        <v>1.3166666666666667</v>
      </c>
      <c r="R138" s="2"/>
      <c r="T138" t="s">
        <v>427</v>
      </c>
    </row>
    <row r="139" spans="1:22" x14ac:dyDescent="0.3">
      <c r="A139" t="s">
        <v>129</v>
      </c>
      <c r="B139">
        <v>21</v>
      </c>
      <c r="C139">
        <v>2551</v>
      </c>
      <c r="D139" s="2">
        <f t="shared" si="14"/>
        <v>20.246031746031747</v>
      </c>
      <c r="E139">
        <v>421</v>
      </c>
      <c r="F139" s="2">
        <f t="shared" si="15"/>
        <v>3.3412698412698414</v>
      </c>
      <c r="G139">
        <v>262</v>
      </c>
      <c r="H139" s="2">
        <f t="shared" si="16"/>
        <v>2.0793650793650795</v>
      </c>
      <c r="I139">
        <v>46</v>
      </c>
      <c r="J139" s="2">
        <f t="shared" si="17"/>
        <v>0.36507936507936511</v>
      </c>
      <c r="K139">
        <v>422</v>
      </c>
      <c r="L139" s="2">
        <f t="shared" si="18"/>
        <v>3.3492063492063493</v>
      </c>
      <c r="M139">
        <v>130</v>
      </c>
      <c r="N139" s="2">
        <f t="shared" si="19"/>
        <v>1.0317460317460319</v>
      </c>
      <c r="O139">
        <v>300</v>
      </c>
      <c r="P139" s="2">
        <f t="shared" si="20"/>
        <v>2.3809523809523809</v>
      </c>
      <c r="R139" s="2"/>
      <c r="T139">
        <f>V137/T137</f>
        <v>130.6</v>
      </c>
    </row>
    <row r="140" spans="1:22" x14ac:dyDescent="0.3">
      <c r="A140" t="s">
        <v>130</v>
      </c>
      <c r="B140">
        <v>4</v>
      </c>
      <c r="C140">
        <v>856</v>
      </c>
      <c r="D140" s="2">
        <f t="shared" si="14"/>
        <v>35.666666666666664</v>
      </c>
      <c r="E140">
        <v>47</v>
      </c>
      <c r="F140" s="2">
        <f t="shared" si="15"/>
        <v>1.9583333333333333</v>
      </c>
      <c r="G140">
        <v>73</v>
      </c>
      <c r="H140" s="2">
        <f t="shared" si="16"/>
        <v>3.0416666666666665</v>
      </c>
      <c r="I140">
        <v>3</v>
      </c>
      <c r="J140" s="2">
        <f t="shared" si="17"/>
        <v>0.125</v>
      </c>
      <c r="K140">
        <v>112</v>
      </c>
      <c r="L140" s="2">
        <f t="shared" si="18"/>
        <v>4.666666666666667</v>
      </c>
      <c r="M140">
        <v>5</v>
      </c>
      <c r="N140" s="2">
        <f t="shared" si="19"/>
        <v>0.20833333333333334</v>
      </c>
      <c r="O140">
        <v>62</v>
      </c>
      <c r="P140" s="2">
        <f t="shared" si="20"/>
        <v>2.5833333333333335</v>
      </c>
      <c r="R140" s="2"/>
    </row>
    <row r="141" spans="1:22" x14ac:dyDescent="0.3">
      <c r="A141" t="s">
        <v>131</v>
      </c>
      <c r="B141">
        <v>6</v>
      </c>
      <c r="C141">
        <v>899</v>
      </c>
      <c r="D141" s="2">
        <f t="shared" si="14"/>
        <v>24.972222222222225</v>
      </c>
      <c r="E141">
        <v>141</v>
      </c>
      <c r="F141" s="2">
        <f t="shared" si="15"/>
        <v>3.9166666666666665</v>
      </c>
      <c r="G141">
        <v>100</v>
      </c>
      <c r="H141" s="2">
        <f t="shared" si="16"/>
        <v>2.7777777777777781</v>
      </c>
      <c r="I141">
        <v>22</v>
      </c>
      <c r="J141" s="2">
        <f t="shared" si="17"/>
        <v>0.61111111111111105</v>
      </c>
      <c r="K141">
        <v>142</v>
      </c>
      <c r="L141" s="2">
        <f t="shared" si="18"/>
        <v>3.9444444444444446</v>
      </c>
      <c r="M141">
        <v>4</v>
      </c>
      <c r="N141" s="2">
        <f t="shared" si="19"/>
        <v>0.1111111111111111</v>
      </c>
      <c r="O141">
        <v>102</v>
      </c>
      <c r="P141" s="2">
        <f t="shared" si="20"/>
        <v>2.8333333333333335</v>
      </c>
      <c r="R141" s="2"/>
    </row>
    <row r="142" spans="1:22" x14ac:dyDescent="0.3">
      <c r="A142" t="s">
        <v>132</v>
      </c>
      <c r="B142">
        <v>7</v>
      </c>
      <c r="C142">
        <v>852</v>
      </c>
      <c r="D142" s="2">
        <f t="shared" si="14"/>
        <v>20.285714285714285</v>
      </c>
      <c r="E142">
        <v>68</v>
      </c>
      <c r="F142" s="2">
        <f t="shared" si="15"/>
        <v>1.6190476190476188</v>
      </c>
      <c r="G142">
        <v>134</v>
      </c>
      <c r="H142" s="2">
        <f t="shared" si="16"/>
        <v>3.1904761904761902</v>
      </c>
      <c r="I142">
        <v>32</v>
      </c>
      <c r="J142" s="2">
        <f t="shared" si="17"/>
        <v>0.76190476190476186</v>
      </c>
      <c r="K142">
        <v>99</v>
      </c>
      <c r="L142" s="2">
        <f t="shared" si="18"/>
        <v>2.3571428571428572</v>
      </c>
      <c r="M142">
        <v>4</v>
      </c>
      <c r="N142" s="2">
        <f t="shared" si="19"/>
        <v>9.5238095238095233E-2</v>
      </c>
      <c r="O142">
        <v>39</v>
      </c>
      <c r="P142" s="2">
        <f t="shared" si="20"/>
        <v>0.92857142857142849</v>
      </c>
      <c r="R142" s="2"/>
    </row>
    <row r="143" spans="1:22" x14ac:dyDescent="0.3">
      <c r="D143" s="2"/>
      <c r="F143" s="2"/>
      <c r="H143" s="2"/>
      <c r="J143" s="2"/>
      <c r="L143" s="2"/>
      <c r="N143" s="2"/>
      <c r="P143" s="2"/>
    </row>
    <row r="144" spans="1:22" x14ac:dyDescent="0.3">
      <c r="A144" t="s">
        <v>26</v>
      </c>
      <c r="C144">
        <f>SUM(C136:C142)</f>
        <v>9142</v>
      </c>
      <c r="D144" s="2"/>
      <c r="F144" s="2"/>
      <c r="H144" s="2"/>
      <c r="J144" s="2"/>
      <c r="L144" s="2"/>
      <c r="N144" s="2"/>
      <c r="P144" s="2"/>
    </row>
    <row r="145" spans="1:24" x14ac:dyDescent="0.3">
      <c r="A145" s="1" t="s">
        <v>133</v>
      </c>
      <c r="D145" s="2"/>
      <c r="F145" s="2"/>
      <c r="H145" s="2"/>
      <c r="J145" s="2"/>
      <c r="L145" s="2"/>
      <c r="N145" s="2"/>
      <c r="P145" s="2"/>
    </row>
    <row r="146" spans="1:24" x14ac:dyDescent="0.3">
      <c r="A146" t="s">
        <v>134</v>
      </c>
      <c r="B146">
        <v>19</v>
      </c>
      <c r="C146">
        <v>3208</v>
      </c>
      <c r="D146" s="2">
        <f t="shared" si="14"/>
        <v>28.140350877192983</v>
      </c>
      <c r="E146">
        <v>272</v>
      </c>
      <c r="F146" s="2">
        <f t="shared" si="15"/>
        <v>2.3859649122807016</v>
      </c>
      <c r="G146">
        <v>80</v>
      </c>
      <c r="H146" s="2">
        <f t="shared" si="16"/>
        <v>0.70175438596491224</v>
      </c>
      <c r="I146">
        <v>42</v>
      </c>
      <c r="J146" s="2">
        <f t="shared" si="17"/>
        <v>0.36842105263157898</v>
      </c>
      <c r="K146">
        <v>394</v>
      </c>
      <c r="L146" s="2">
        <f t="shared" si="18"/>
        <v>3.4561403508771931</v>
      </c>
      <c r="M146">
        <v>16</v>
      </c>
      <c r="N146" s="2">
        <f t="shared" si="19"/>
        <v>0.14035087719298245</v>
      </c>
      <c r="O146">
        <v>109</v>
      </c>
      <c r="P146" s="2">
        <f t="shared" si="20"/>
        <v>0.95614035087719296</v>
      </c>
      <c r="R146" s="2"/>
      <c r="S146">
        <v>26</v>
      </c>
      <c r="T146" t="s">
        <v>18</v>
      </c>
      <c r="V146" t="s">
        <v>19</v>
      </c>
      <c r="X146" s="3"/>
    </row>
    <row r="147" spans="1:24" x14ac:dyDescent="0.3">
      <c r="A147" t="s">
        <v>135</v>
      </c>
      <c r="B147">
        <v>24</v>
      </c>
      <c r="C147">
        <v>3103</v>
      </c>
      <c r="D147" s="2">
        <f t="shared" si="14"/>
        <v>21.548611111111111</v>
      </c>
      <c r="E147">
        <v>301</v>
      </c>
      <c r="F147" s="2">
        <f t="shared" si="15"/>
        <v>2.0902777777777777</v>
      </c>
      <c r="G147">
        <v>256</v>
      </c>
      <c r="H147" s="2">
        <f t="shared" si="16"/>
        <v>1.7777777777777777</v>
      </c>
      <c r="I147">
        <v>27</v>
      </c>
      <c r="J147" s="2">
        <f t="shared" si="17"/>
        <v>0.1875</v>
      </c>
      <c r="K147">
        <v>519</v>
      </c>
      <c r="L147" s="2">
        <f t="shared" si="18"/>
        <v>3.6041666666666665</v>
      </c>
      <c r="M147">
        <v>17</v>
      </c>
      <c r="N147" s="2">
        <f t="shared" si="19"/>
        <v>0.11805555555555557</v>
      </c>
      <c r="O147">
        <v>124</v>
      </c>
      <c r="P147" s="2">
        <f t="shared" si="20"/>
        <v>0.86111111111111116</v>
      </c>
      <c r="R147" s="2"/>
      <c r="S147">
        <v>31</v>
      </c>
      <c r="T147">
        <v>251</v>
      </c>
      <c r="V147">
        <v>30545</v>
      </c>
      <c r="X147" s="3"/>
    </row>
    <row r="148" spans="1:24" x14ac:dyDescent="0.3">
      <c r="A148" t="s">
        <v>136</v>
      </c>
      <c r="B148">
        <v>25</v>
      </c>
      <c r="C148">
        <v>4758</v>
      </c>
      <c r="D148" s="2">
        <f t="shared" si="14"/>
        <v>31.72</v>
      </c>
      <c r="E148">
        <v>724</v>
      </c>
      <c r="F148" s="2">
        <f t="shared" si="15"/>
        <v>4.8266666666666671</v>
      </c>
      <c r="G148">
        <v>149</v>
      </c>
      <c r="H148" s="2">
        <f t="shared" si="16"/>
        <v>0.99333333333333329</v>
      </c>
      <c r="I148">
        <v>217</v>
      </c>
      <c r="J148" s="2">
        <f t="shared" si="17"/>
        <v>1.4466666666666665</v>
      </c>
      <c r="K148">
        <v>386</v>
      </c>
      <c r="L148" s="2">
        <f t="shared" si="18"/>
        <v>2.5733333333333333</v>
      </c>
      <c r="M148">
        <v>52</v>
      </c>
      <c r="N148" s="2">
        <f t="shared" si="19"/>
        <v>0.34666666666666668</v>
      </c>
      <c r="O148">
        <v>181</v>
      </c>
      <c r="P148" s="2">
        <f t="shared" si="20"/>
        <v>1.2066666666666668</v>
      </c>
      <c r="R148" s="2"/>
      <c r="S148">
        <v>32</v>
      </c>
      <c r="X148" s="3"/>
    </row>
    <row r="149" spans="1:24" x14ac:dyDescent="0.3">
      <c r="A149" t="s">
        <v>137</v>
      </c>
      <c r="B149">
        <v>24</v>
      </c>
      <c r="C149">
        <v>3280</v>
      </c>
      <c r="D149" s="2">
        <f t="shared" si="14"/>
        <v>22.777777777777775</v>
      </c>
      <c r="E149">
        <v>221</v>
      </c>
      <c r="F149" s="2">
        <f t="shared" si="15"/>
        <v>1.5347222222222223</v>
      </c>
      <c r="G149">
        <v>62</v>
      </c>
      <c r="H149" s="2">
        <f t="shared" si="16"/>
        <v>0.43055555555555558</v>
      </c>
      <c r="I149">
        <v>120</v>
      </c>
      <c r="J149" s="2">
        <f t="shared" si="17"/>
        <v>0.83333333333333337</v>
      </c>
      <c r="K149">
        <v>257</v>
      </c>
      <c r="L149" s="2">
        <f t="shared" si="18"/>
        <v>1.7847222222222223</v>
      </c>
      <c r="M149">
        <v>1</v>
      </c>
      <c r="N149" s="2">
        <f t="shared" si="19"/>
        <v>6.9444444444444441E-3</v>
      </c>
      <c r="O149">
        <v>69</v>
      </c>
      <c r="P149" s="2">
        <f t="shared" si="20"/>
        <v>0.47916666666666669</v>
      </c>
      <c r="R149" s="2"/>
      <c r="S149">
        <v>31</v>
      </c>
      <c r="T149" t="s">
        <v>427</v>
      </c>
      <c r="X149" s="3"/>
    </row>
    <row r="150" spans="1:24" x14ac:dyDescent="0.3">
      <c r="A150" t="s">
        <v>138</v>
      </c>
      <c r="B150">
        <v>18</v>
      </c>
      <c r="C150">
        <v>1956</v>
      </c>
      <c r="D150" s="2">
        <f t="shared" si="14"/>
        <v>18.111111111111111</v>
      </c>
      <c r="E150">
        <v>161</v>
      </c>
      <c r="F150" s="2">
        <f t="shared" si="15"/>
        <v>1.4907407407407407</v>
      </c>
      <c r="G150">
        <v>96</v>
      </c>
      <c r="H150" s="2">
        <f t="shared" si="16"/>
        <v>0.88888888888888884</v>
      </c>
      <c r="I150">
        <v>71</v>
      </c>
      <c r="J150" s="2">
        <f t="shared" si="17"/>
        <v>0.65740740740740744</v>
      </c>
      <c r="K150">
        <v>177</v>
      </c>
      <c r="L150" s="2">
        <f t="shared" si="18"/>
        <v>1.6388888888888891</v>
      </c>
      <c r="M150">
        <v>34</v>
      </c>
      <c r="N150" s="2">
        <f t="shared" si="19"/>
        <v>0.31481481481481483</v>
      </c>
      <c r="O150">
        <v>52</v>
      </c>
      <c r="P150" s="2">
        <f t="shared" si="20"/>
        <v>0.48148148148148145</v>
      </c>
      <c r="R150" s="2"/>
      <c r="S150">
        <v>20</v>
      </c>
      <c r="T150">
        <f>V147/T147</f>
        <v>121.69322709163346</v>
      </c>
      <c r="X150" s="3"/>
    </row>
    <row r="151" spans="1:24" x14ac:dyDescent="0.3">
      <c r="A151" t="s">
        <v>139</v>
      </c>
      <c r="B151">
        <v>24</v>
      </c>
      <c r="C151">
        <v>3366</v>
      </c>
      <c r="D151" s="2">
        <f t="shared" si="14"/>
        <v>23.375</v>
      </c>
      <c r="E151">
        <v>313</v>
      </c>
      <c r="F151" s="2">
        <f t="shared" si="15"/>
        <v>2.1736111111111112</v>
      </c>
      <c r="G151">
        <v>31</v>
      </c>
      <c r="H151" s="2">
        <f t="shared" si="16"/>
        <v>0.21527777777777779</v>
      </c>
      <c r="I151">
        <v>256</v>
      </c>
      <c r="J151" s="2">
        <f t="shared" si="17"/>
        <v>1.7777777777777777</v>
      </c>
      <c r="K151">
        <v>272</v>
      </c>
      <c r="L151" s="2">
        <f t="shared" si="18"/>
        <v>1.8888888888888891</v>
      </c>
      <c r="M151">
        <v>61</v>
      </c>
      <c r="N151" s="2">
        <f t="shared" si="19"/>
        <v>0.4236111111111111</v>
      </c>
      <c r="O151">
        <v>112</v>
      </c>
      <c r="P151" s="2">
        <f t="shared" si="20"/>
        <v>0.77777777777777779</v>
      </c>
      <c r="R151" s="2"/>
      <c r="S151">
        <v>34</v>
      </c>
      <c r="X151" s="3"/>
    </row>
    <row r="152" spans="1:24" x14ac:dyDescent="0.3">
      <c r="A152" t="s">
        <v>140</v>
      </c>
      <c r="B152">
        <v>10</v>
      </c>
      <c r="C152">
        <v>1476</v>
      </c>
      <c r="D152" s="2">
        <f t="shared" si="14"/>
        <v>24.599999999999998</v>
      </c>
      <c r="E152">
        <v>129</v>
      </c>
      <c r="F152" s="2">
        <f t="shared" si="15"/>
        <v>2.15</v>
      </c>
      <c r="G152">
        <v>24</v>
      </c>
      <c r="H152" s="2">
        <f t="shared" si="16"/>
        <v>0.39999999999999997</v>
      </c>
      <c r="I152">
        <v>84</v>
      </c>
      <c r="J152" s="2">
        <f t="shared" si="17"/>
        <v>1.4000000000000001</v>
      </c>
      <c r="K152">
        <v>158</v>
      </c>
      <c r="L152" s="2">
        <f t="shared" si="18"/>
        <v>2.6333333333333333</v>
      </c>
      <c r="M152">
        <v>15</v>
      </c>
      <c r="N152" s="2">
        <f t="shared" si="19"/>
        <v>0.25</v>
      </c>
      <c r="O152">
        <v>63</v>
      </c>
      <c r="P152" s="2">
        <f t="shared" si="20"/>
        <v>1.05</v>
      </c>
      <c r="R152" s="2"/>
      <c r="S152">
        <v>14</v>
      </c>
      <c r="X152" s="3"/>
    </row>
    <row r="153" spans="1:24" x14ac:dyDescent="0.3">
      <c r="A153" t="s">
        <v>141</v>
      </c>
      <c r="B153">
        <v>5</v>
      </c>
      <c r="C153">
        <v>669</v>
      </c>
      <c r="D153" s="2">
        <f t="shared" si="14"/>
        <v>22.3</v>
      </c>
      <c r="E153">
        <v>53</v>
      </c>
      <c r="F153" s="2">
        <f t="shared" si="15"/>
        <v>1.7666666666666666</v>
      </c>
      <c r="G153">
        <v>12</v>
      </c>
      <c r="H153" s="2">
        <f t="shared" si="16"/>
        <v>0.39999999999999997</v>
      </c>
      <c r="I153">
        <v>17</v>
      </c>
      <c r="J153" s="2">
        <f t="shared" si="17"/>
        <v>0.56666666666666665</v>
      </c>
      <c r="K153">
        <v>79</v>
      </c>
      <c r="L153" s="2">
        <f t="shared" si="18"/>
        <v>2.6333333333333333</v>
      </c>
      <c r="M153">
        <v>4</v>
      </c>
      <c r="N153" s="2">
        <f t="shared" si="19"/>
        <v>0.13333333333333333</v>
      </c>
      <c r="O153">
        <v>19</v>
      </c>
      <c r="P153" s="2">
        <f t="shared" si="20"/>
        <v>0.6333333333333333</v>
      </c>
      <c r="R153" s="2"/>
      <c r="S153">
        <v>4</v>
      </c>
      <c r="X153" s="3"/>
    </row>
    <row r="154" spans="1:24" x14ac:dyDescent="0.3">
      <c r="A154" t="s">
        <v>142</v>
      </c>
      <c r="B154">
        <v>8</v>
      </c>
      <c r="C154">
        <v>1456</v>
      </c>
      <c r="D154" s="2">
        <f t="shared" si="14"/>
        <v>30.333333333333332</v>
      </c>
      <c r="E154">
        <v>269</v>
      </c>
      <c r="F154" s="2">
        <f t="shared" si="15"/>
        <v>5.604166666666667</v>
      </c>
      <c r="G154">
        <v>52</v>
      </c>
      <c r="H154" s="2">
        <f t="shared" si="16"/>
        <v>1.0833333333333333</v>
      </c>
      <c r="I154">
        <v>55</v>
      </c>
      <c r="J154" s="2">
        <f t="shared" si="17"/>
        <v>1.1458333333333333</v>
      </c>
      <c r="K154">
        <v>98</v>
      </c>
      <c r="L154" s="2">
        <f t="shared" si="18"/>
        <v>2.0416666666666665</v>
      </c>
      <c r="M154">
        <v>4</v>
      </c>
      <c r="N154" s="2">
        <f t="shared" si="19"/>
        <v>8.3333333333333329E-2</v>
      </c>
      <c r="O154">
        <v>51</v>
      </c>
      <c r="P154" s="2">
        <f t="shared" si="20"/>
        <v>1.0625</v>
      </c>
      <c r="R154" s="2"/>
      <c r="S154">
        <v>9</v>
      </c>
      <c r="X154" s="3"/>
    </row>
    <row r="155" spans="1:24" x14ac:dyDescent="0.3">
      <c r="A155" t="s">
        <v>143</v>
      </c>
      <c r="B155">
        <v>9</v>
      </c>
      <c r="C155">
        <v>1303</v>
      </c>
      <c r="D155" s="2">
        <f t="shared" si="14"/>
        <v>24.12962962962963</v>
      </c>
      <c r="E155">
        <v>131</v>
      </c>
      <c r="F155" s="2">
        <f t="shared" si="15"/>
        <v>2.425925925925926</v>
      </c>
      <c r="G155">
        <v>15</v>
      </c>
      <c r="H155" s="2">
        <f t="shared" si="16"/>
        <v>0.27777777777777779</v>
      </c>
      <c r="I155">
        <v>64</v>
      </c>
      <c r="J155" s="2">
        <f t="shared" si="17"/>
        <v>1.1851851851851851</v>
      </c>
      <c r="K155">
        <v>151</v>
      </c>
      <c r="L155" s="2">
        <f t="shared" si="18"/>
        <v>2.7962962962962963</v>
      </c>
      <c r="M155">
        <v>19</v>
      </c>
      <c r="N155" s="2">
        <f t="shared" si="19"/>
        <v>0.35185185185185186</v>
      </c>
      <c r="O155">
        <v>40</v>
      </c>
      <c r="P155" s="2">
        <f t="shared" si="20"/>
        <v>0.74074074074074081</v>
      </c>
      <c r="R155" s="2"/>
      <c r="S155">
        <v>8</v>
      </c>
      <c r="X155" s="3"/>
    </row>
    <row r="156" spans="1:24" x14ac:dyDescent="0.3">
      <c r="A156" t="s">
        <v>144</v>
      </c>
      <c r="B156">
        <v>9</v>
      </c>
      <c r="C156">
        <v>1595</v>
      </c>
      <c r="D156" s="2">
        <f t="shared" si="14"/>
        <v>29.537037037037038</v>
      </c>
      <c r="E156">
        <v>79</v>
      </c>
      <c r="F156" s="2">
        <f t="shared" si="15"/>
        <v>1.462962962962963</v>
      </c>
      <c r="G156">
        <v>6</v>
      </c>
      <c r="H156" s="2">
        <f t="shared" si="16"/>
        <v>0.1111111111111111</v>
      </c>
      <c r="I156">
        <v>95</v>
      </c>
      <c r="J156" s="2">
        <f t="shared" si="17"/>
        <v>1.7592592592592593</v>
      </c>
      <c r="K156">
        <v>105</v>
      </c>
      <c r="L156" s="2">
        <f t="shared" si="18"/>
        <v>1.9444444444444444</v>
      </c>
      <c r="M156">
        <v>13</v>
      </c>
      <c r="N156" s="2">
        <f t="shared" si="19"/>
        <v>0.24074074074074073</v>
      </c>
      <c r="O156">
        <v>43</v>
      </c>
      <c r="P156" s="2">
        <f t="shared" si="20"/>
        <v>0.79629629629629628</v>
      </c>
      <c r="R156" s="2"/>
      <c r="S156">
        <v>11</v>
      </c>
      <c r="X156" s="3"/>
    </row>
    <row r="157" spans="1:24" x14ac:dyDescent="0.3">
      <c r="A157" t="s">
        <v>145</v>
      </c>
      <c r="B157">
        <v>4</v>
      </c>
      <c r="C157">
        <v>717</v>
      </c>
      <c r="D157" s="2">
        <f t="shared" si="14"/>
        <v>29.875</v>
      </c>
      <c r="E157">
        <v>48</v>
      </c>
      <c r="F157" s="2">
        <f t="shared" si="15"/>
        <v>2</v>
      </c>
      <c r="G157">
        <v>16</v>
      </c>
      <c r="H157" s="2">
        <f t="shared" si="16"/>
        <v>0.66666666666666663</v>
      </c>
      <c r="I157">
        <v>31</v>
      </c>
      <c r="J157" s="2">
        <f t="shared" si="17"/>
        <v>1.2916666666666667</v>
      </c>
      <c r="K157">
        <v>91</v>
      </c>
      <c r="L157" s="2">
        <f t="shared" si="18"/>
        <v>3.7916666666666665</v>
      </c>
      <c r="M157">
        <v>3</v>
      </c>
      <c r="N157" s="2">
        <f t="shared" si="19"/>
        <v>0.125</v>
      </c>
      <c r="O157">
        <v>15</v>
      </c>
      <c r="P157" s="2">
        <f t="shared" si="20"/>
        <v>0.625</v>
      </c>
      <c r="R157" s="2"/>
      <c r="S157">
        <v>5</v>
      </c>
      <c r="X157" s="3"/>
    </row>
    <row r="158" spans="1:24" x14ac:dyDescent="0.3">
      <c r="A158" t="s">
        <v>146</v>
      </c>
      <c r="B158">
        <v>10</v>
      </c>
      <c r="C158">
        <v>1481</v>
      </c>
      <c r="D158" s="2">
        <f t="shared" si="14"/>
        <v>24.683333333333334</v>
      </c>
      <c r="E158">
        <v>119</v>
      </c>
      <c r="F158" s="2">
        <f t="shared" si="15"/>
        <v>1.9833333333333334</v>
      </c>
      <c r="G158">
        <v>28</v>
      </c>
      <c r="H158" s="2">
        <f t="shared" si="16"/>
        <v>0.46666666666666662</v>
      </c>
      <c r="I158">
        <v>75</v>
      </c>
      <c r="J158" s="2">
        <f t="shared" si="17"/>
        <v>1.25</v>
      </c>
      <c r="K158">
        <v>113</v>
      </c>
      <c r="L158" s="2">
        <f t="shared" si="18"/>
        <v>1.8833333333333335</v>
      </c>
      <c r="M158">
        <v>8</v>
      </c>
      <c r="N158" s="2">
        <f t="shared" si="19"/>
        <v>0.13333333333333333</v>
      </c>
      <c r="O158">
        <v>65</v>
      </c>
      <c r="P158" s="2">
        <f t="shared" si="20"/>
        <v>1.0833333333333333</v>
      </c>
      <c r="R158" s="2"/>
      <c r="S158">
        <v>10</v>
      </c>
      <c r="X158" s="3"/>
    </row>
    <row r="159" spans="1:24" x14ac:dyDescent="0.3">
      <c r="A159" t="s">
        <v>147</v>
      </c>
      <c r="B159">
        <v>10</v>
      </c>
      <c r="C159">
        <v>2177</v>
      </c>
      <c r="D159" s="2">
        <f t="shared" si="14"/>
        <v>36.283333333333331</v>
      </c>
      <c r="E159">
        <v>135</v>
      </c>
      <c r="F159" s="2">
        <f t="shared" si="15"/>
        <v>2.25</v>
      </c>
      <c r="G159">
        <v>75</v>
      </c>
      <c r="H159" s="2">
        <f t="shared" si="16"/>
        <v>1.25</v>
      </c>
      <c r="I159">
        <v>84</v>
      </c>
      <c r="J159" s="2">
        <f t="shared" si="17"/>
        <v>1.4000000000000001</v>
      </c>
      <c r="K159">
        <v>1482</v>
      </c>
      <c r="L159" s="2">
        <f t="shared" si="18"/>
        <v>24.7</v>
      </c>
      <c r="M159">
        <v>12</v>
      </c>
      <c r="N159" s="2">
        <f t="shared" si="19"/>
        <v>0.19999999999999998</v>
      </c>
      <c r="O159">
        <v>77</v>
      </c>
      <c r="P159" s="2">
        <f t="shared" si="20"/>
        <v>1.2833333333333334</v>
      </c>
      <c r="R159" s="2"/>
      <c r="S159">
        <v>16</v>
      </c>
      <c r="X159" s="3"/>
    </row>
    <row r="160" spans="1:24" x14ac:dyDescent="0.3">
      <c r="D160" s="2"/>
      <c r="F160" s="2"/>
      <c r="H160" s="2"/>
      <c r="J160" s="2"/>
      <c r="L160" s="2"/>
      <c r="N160" s="2"/>
      <c r="P160" s="2"/>
    </row>
    <row r="161" spans="1:22" x14ac:dyDescent="0.3">
      <c r="C161">
        <f>SUM(C146:C159)</f>
        <v>30545</v>
      </c>
      <c r="D161" s="2">
        <f>AVERAGE(D146:D159)</f>
        <v>26.243894110275694</v>
      </c>
      <c r="F161" s="2"/>
      <c r="H161" s="2"/>
      <c r="J161" s="2"/>
      <c r="L161" s="2"/>
      <c r="N161" s="2"/>
      <c r="P161" s="2"/>
    </row>
    <row r="162" spans="1:22" x14ac:dyDescent="0.3">
      <c r="A162" s="1" t="s">
        <v>148</v>
      </c>
      <c r="D162" s="2"/>
      <c r="F162" s="2"/>
      <c r="H162" s="2"/>
      <c r="J162" s="2"/>
      <c r="L162" s="2"/>
      <c r="N162" s="2"/>
      <c r="P162" s="2"/>
    </row>
    <row r="163" spans="1:22" x14ac:dyDescent="0.3">
      <c r="A163" t="s">
        <v>149</v>
      </c>
      <c r="B163">
        <v>11</v>
      </c>
      <c r="C163">
        <v>1701</v>
      </c>
      <c r="D163" s="2">
        <f t="shared" si="14"/>
        <v>25.77272727272727</v>
      </c>
      <c r="E163">
        <v>72</v>
      </c>
      <c r="F163" s="2">
        <f t="shared" si="15"/>
        <v>1.0909090909090911</v>
      </c>
      <c r="G163">
        <v>108</v>
      </c>
      <c r="H163" s="2">
        <f t="shared" si="16"/>
        <v>1.6363636363636365</v>
      </c>
      <c r="I163">
        <v>76</v>
      </c>
      <c r="J163" s="2">
        <f t="shared" si="17"/>
        <v>1.1515151515151516</v>
      </c>
      <c r="K163">
        <v>239</v>
      </c>
      <c r="L163" s="2">
        <f t="shared" si="18"/>
        <v>3.6212121212121211</v>
      </c>
      <c r="M163">
        <v>37</v>
      </c>
      <c r="N163" s="2">
        <f t="shared" si="19"/>
        <v>0.56060606060606066</v>
      </c>
      <c r="O163">
        <v>68</v>
      </c>
      <c r="P163" s="2">
        <f t="shared" si="20"/>
        <v>1.0303030303030303</v>
      </c>
      <c r="R163" s="2"/>
      <c r="T163" t="s">
        <v>18</v>
      </c>
      <c r="V163" t="s">
        <v>19</v>
      </c>
    </row>
    <row r="164" spans="1:22" x14ac:dyDescent="0.3">
      <c r="A164" t="s">
        <v>150</v>
      </c>
      <c r="B164">
        <v>7</v>
      </c>
      <c r="C164">
        <v>1249</v>
      </c>
      <c r="D164" s="2">
        <f t="shared" si="14"/>
        <v>29.738095238095237</v>
      </c>
      <c r="E164">
        <v>60</v>
      </c>
      <c r="F164" s="2">
        <f t="shared" si="15"/>
        <v>1.4285714285714286</v>
      </c>
      <c r="G164">
        <v>161</v>
      </c>
      <c r="H164" s="2">
        <f t="shared" si="16"/>
        <v>3.8333333333333335</v>
      </c>
      <c r="I164">
        <v>64</v>
      </c>
      <c r="J164" s="2">
        <f t="shared" si="17"/>
        <v>1.5238095238095237</v>
      </c>
      <c r="K164">
        <v>114</v>
      </c>
      <c r="L164" s="2">
        <f t="shared" si="18"/>
        <v>2.714285714285714</v>
      </c>
      <c r="M164">
        <v>29</v>
      </c>
      <c r="N164" s="2">
        <f t="shared" si="19"/>
        <v>0.69047619047619058</v>
      </c>
      <c r="O164">
        <v>21</v>
      </c>
      <c r="P164" s="2">
        <f t="shared" si="20"/>
        <v>0.5</v>
      </c>
      <c r="R164" s="2"/>
      <c r="T164">
        <v>36</v>
      </c>
      <c r="V164">
        <v>5002</v>
      </c>
    </row>
    <row r="165" spans="1:22" x14ac:dyDescent="0.3">
      <c r="A165" t="s">
        <v>151</v>
      </c>
      <c r="B165">
        <v>4</v>
      </c>
      <c r="C165">
        <v>560</v>
      </c>
      <c r="D165" s="2">
        <f t="shared" si="14"/>
        <v>23.333333333333332</v>
      </c>
      <c r="E165">
        <v>47</v>
      </c>
      <c r="F165" s="2">
        <f t="shared" si="15"/>
        <v>1.9583333333333333</v>
      </c>
      <c r="G165">
        <v>22</v>
      </c>
      <c r="H165" s="2">
        <f t="shared" si="16"/>
        <v>0.91666666666666663</v>
      </c>
      <c r="I165">
        <v>50</v>
      </c>
      <c r="J165" s="2">
        <f t="shared" si="17"/>
        <v>2.0833333333333335</v>
      </c>
      <c r="K165">
        <v>123</v>
      </c>
      <c r="L165" s="2">
        <f t="shared" si="18"/>
        <v>5.125</v>
      </c>
      <c r="M165">
        <v>178</v>
      </c>
      <c r="N165" s="2">
        <f t="shared" si="19"/>
        <v>7.416666666666667</v>
      </c>
      <c r="O165">
        <v>16</v>
      </c>
      <c r="P165" s="2">
        <f t="shared" si="20"/>
        <v>0.66666666666666663</v>
      </c>
      <c r="R165" s="2"/>
      <c r="T165" t="s">
        <v>427</v>
      </c>
    </row>
    <row r="166" spans="1:22" x14ac:dyDescent="0.3">
      <c r="A166" t="s">
        <v>152</v>
      </c>
      <c r="B166">
        <v>6</v>
      </c>
      <c r="C166">
        <v>576</v>
      </c>
      <c r="D166" s="2">
        <f t="shared" si="14"/>
        <v>16</v>
      </c>
      <c r="E166">
        <v>26</v>
      </c>
      <c r="F166" s="2">
        <f t="shared" si="15"/>
        <v>0.72222222222222221</v>
      </c>
      <c r="G166">
        <v>72</v>
      </c>
      <c r="H166" s="2">
        <f t="shared" si="16"/>
        <v>2</v>
      </c>
      <c r="I166">
        <v>14</v>
      </c>
      <c r="J166" s="2">
        <f t="shared" si="17"/>
        <v>0.3888888888888889</v>
      </c>
      <c r="K166">
        <v>98</v>
      </c>
      <c r="L166" s="2">
        <f t="shared" si="18"/>
        <v>2.7222222222222219</v>
      </c>
      <c r="M166">
        <v>124</v>
      </c>
      <c r="N166" s="2">
        <f t="shared" si="19"/>
        <v>3.4444444444444446</v>
      </c>
      <c r="O166">
        <v>40</v>
      </c>
      <c r="P166" s="2">
        <f t="shared" si="20"/>
        <v>1.1111111111111112</v>
      </c>
      <c r="R166" s="2"/>
      <c r="T166">
        <f>V164/T164</f>
        <v>138.94444444444446</v>
      </c>
    </row>
    <row r="167" spans="1:22" x14ac:dyDescent="0.3">
      <c r="A167" t="s">
        <v>153</v>
      </c>
      <c r="B167">
        <v>8</v>
      </c>
      <c r="C167">
        <v>916</v>
      </c>
      <c r="D167" s="2">
        <f t="shared" si="14"/>
        <v>19.083333333333332</v>
      </c>
      <c r="E167">
        <v>89</v>
      </c>
      <c r="F167" s="2">
        <f t="shared" si="15"/>
        <v>1.8541666666666667</v>
      </c>
      <c r="G167">
        <v>22</v>
      </c>
      <c r="H167" s="2">
        <f t="shared" si="16"/>
        <v>0.45833333333333331</v>
      </c>
      <c r="I167">
        <v>34</v>
      </c>
      <c r="J167" s="2">
        <f t="shared" si="17"/>
        <v>0.70833333333333337</v>
      </c>
      <c r="K167">
        <v>120</v>
      </c>
      <c r="L167" s="2">
        <f t="shared" si="18"/>
        <v>2.5</v>
      </c>
      <c r="M167">
        <v>16</v>
      </c>
      <c r="N167" s="2">
        <f t="shared" si="19"/>
        <v>0.33333333333333331</v>
      </c>
      <c r="O167">
        <v>43</v>
      </c>
      <c r="P167" s="2">
        <f t="shared" si="20"/>
        <v>0.89583333333333337</v>
      </c>
      <c r="R167" s="2"/>
    </row>
    <row r="168" spans="1:22" x14ac:dyDescent="0.3">
      <c r="D168" s="2"/>
      <c r="F168" s="2"/>
      <c r="H168" s="2"/>
      <c r="J168" s="2"/>
      <c r="L168" s="2"/>
      <c r="N168" s="2"/>
      <c r="P168" s="2"/>
      <c r="R168" s="2"/>
    </row>
    <row r="169" spans="1:22" x14ac:dyDescent="0.3">
      <c r="A169" t="s">
        <v>26</v>
      </c>
      <c r="C169">
        <f>SUM(C163:C167)</f>
        <v>5002</v>
      </c>
      <c r="D169" s="2"/>
      <c r="F169" s="2"/>
      <c r="H169" s="2"/>
      <c r="J169" s="2"/>
      <c r="L169" s="2"/>
      <c r="N169" s="2"/>
      <c r="P169" s="2"/>
      <c r="R169" s="2"/>
    </row>
    <row r="170" spans="1:22" x14ac:dyDescent="0.3">
      <c r="A170" s="1" t="s">
        <v>154</v>
      </c>
      <c r="D170" s="2"/>
      <c r="F170" s="2"/>
      <c r="H170" s="2"/>
      <c r="J170" s="2"/>
      <c r="L170" s="2"/>
      <c r="N170" s="2"/>
      <c r="P170" s="2"/>
    </row>
    <row r="171" spans="1:22" x14ac:dyDescent="0.3">
      <c r="A171" t="s">
        <v>155</v>
      </c>
      <c r="B171">
        <v>13</v>
      </c>
      <c r="C171">
        <v>1962</v>
      </c>
      <c r="D171" s="2">
        <f t="shared" si="14"/>
        <v>25.153846153846157</v>
      </c>
      <c r="E171">
        <v>138</v>
      </c>
      <c r="F171" s="2">
        <f t="shared" si="15"/>
        <v>1.7692307692307692</v>
      </c>
      <c r="G171">
        <v>100</v>
      </c>
      <c r="H171" s="2">
        <f t="shared" si="16"/>
        <v>1.2820512820512822</v>
      </c>
      <c r="I171">
        <v>49</v>
      </c>
      <c r="J171" s="2">
        <f t="shared" si="17"/>
        <v>0.62820512820512819</v>
      </c>
      <c r="K171">
        <v>271</v>
      </c>
      <c r="L171" s="2">
        <f t="shared" si="18"/>
        <v>3.4743589743589745</v>
      </c>
      <c r="M171">
        <v>103</v>
      </c>
      <c r="N171" s="2">
        <f t="shared" si="19"/>
        <v>1.3205128205128205</v>
      </c>
      <c r="O171">
        <v>84</v>
      </c>
      <c r="P171" s="2">
        <f t="shared" si="20"/>
        <v>1.0769230769230769</v>
      </c>
      <c r="R171" s="2"/>
      <c r="T171" t="s">
        <v>18</v>
      </c>
      <c r="V171" t="s">
        <v>19</v>
      </c>
    </row>
    <row r="172" spans="1:22" x14ac:dyDescent="0.3">
      <c r="A172" t="s">
        <v>156</v>
      </c>
      <c r="B172">
        <v>12</v>
      </c>
      <c r="C172">
        <v>2415</v>
      </c>
      <c r="D172" s="2">
        <f t="shared" si="14"/>
        <v>33.541666666666664</v>
      </c>
      <c r="E172">
        <v>139</v>
      </c>
      <c r="F172" s="2">
        <f t="shared" si="15"/>
        <v>1.9305555555555556</v>
      </c>
      <c r="G172">
        <v>103</v>
      </c>
      <c r="H172" s="2">
        <f t="shared" si="16"/>
        <v>1.4305555555555556</v>
      </c>
      <c r="I172">
        <v>5</v>
      </c>
      <c r="J172" s="2">
        <f t="shared" si="17"/>
        <v>6.9444444444444448E-2</v>
      </c>
      <c r="K172">
        <v>313</v>
      </c>
      <c r="L172" s="2">
        <f t="shared" si="18"/>
        <v>4.3472222222222223</v>
      </c>
      <c r="M172">
        <v>28</v>
      </c>
      <c r="N172" s="2">
        <f t="shared" si="19"/>
        <v>0.3888888888888889</v>
      </c>
      <c r="O172">
        <v>87</v>
      </c>
      <c r="P172" s="2">
        <f t="shared" si="20"/>
        <v>1.2083333333333333</v>
      </c>
      <c r="R172" s="2"/>
      <c r="T172">
        <v>63</v>
      </c>
      <c r="V172">
        <v>8174</v>
      </c>
    </row>
    <row r="173" spans="1:22" x14ac:dyDescent="0.3">
      <c r="A173" t="s">
        <v>157</v>
      </c>
      <c r="B173">
        <v>13</v>
      </c>
      <c r="C173">
        <v>2123</v>
      </c>
      <c r="D173" s="2">
        <f t="shared" si="14"/>
        <v>27.217948717948719</v>
      </c>
      <c r="E173">
        <v>147</v>
      </c>
      <c r="F173" s="2">
        <f t="shared" si="15"/>
        <v>1.8846153846153848</v>
      </c>
      <c r="G173">
        <v>136</v>
      </c>
      <c r="H173" s="2">
        <f t="shared" si="16"/>
        <v>1.7435897435897436</v>
      </c>
      <c r="I173">
        <v>9</v>
      </c>
      <c r="J173" s="2">
        <f t="shared" si="17"/>
        <v>0.11538461538461538</v>
      </c>
      <c r="K173">
        <v>310</v>
      </c>
      <c r="L173" s="2">
        <f t="shared" si="18"/>
        <v>3.9743589743589745</v>
      </c>
      <c r="M173">
        <v>173</v>
      </c>
      <c r="N173" s="2">
        <f t="shared" si="19"/>
        <v>2.2179487179487181</v>
      </c>
      <c r="O173">
        <v>70</v>
      </c>
      <c r="P173" s="2">
        <f t="shared" si="20"/>
        <v>0.89743589743589747</v>
      </c>
      <c r="R173" s="2"/>
      <c r="T173" t="s">
        <v>427</v>
      </c>
    </row>
    <row r="174" spans="1:22" x14ac:dyDescent="0.3">
      <c r="A174" t="s">
        <v>158</v>
      </c>
      <c r="B174">
        <v>5</v>
      </c>
      <c r="C174">
        <v>999</v>
      </c>
      <c r="D174" s="2">
        <f t="shared" si="14"/>
        <v>33.300000000000004</v>
      </c>
      <c r="E174">
        <v>41</v>
      </c>
      <c r="F174" s="2">
        <f t="shared" si="15"/>
        <v>1.3666666666666665</v>
      </c>
      <c r="G174">
        <v>28</v>
      </c>
      <c r="H174" s="2">
        <f t="shared" si="16"/>
        <v>0.93333333333333324</v>
      </c>
      <c r="I174">
        <v>1</v>
      </c>
      <c r="J174" s="2">
        <f t="shared" si="17"/>
        <v>3.3333333333333333E-2</v>
      </c>
      <c r="K174">
        <v>72</v>
      </c>
      <c r="L174" s="2">
        <f t="shared" si="18"/>
        <v>2.4</v>
      </c>
      <c r="M174">
        <v>9</v>
      </c>
      <c r="N174" s="2">
        <f t="shared" si="19"/>
        <v>0.3</v>
      </c>
      <c r="O174">
        <v>30</v>
      </c>
      <c r="P174" s="2">
        <f t="shared" si="20"/>
        <v>1</v>
      </c>
      <c r="R174" s="2"/>
      <c r="T174">
        <f>V172/T172</f>
        <v>129.74603174603175</v>
      </c>
    </row>
    <row r="175" spans="1:22" x14ac:dyDescent="0.3">
      <c r="A175" t="s">
        <v>159</v>
      </c>
      <c r="B175">
        <v>4</v>
      </c>
      <c r="C175">
        <v>675</v>
      </c>
      <c r="D175" s="2">
        <f t="shared" si="14"/>
        <v>28.125</v>
      </c>
      <c r="E175">
        <v>83</v>
      </c>
      <c r="F175" s="2">
        <f t="shared" si="15"/>
        <v>3.4583333333333335</v>
      </c>
      <c r="G175">
        <v>33</v>
      </c>
      <c r="H175" s="2">
        <f t="shared" si="16"/>
        <v>1.375</v>
      </c>
      <c r="I175">
        <v>17</v>
      </c>
      <c r="J175" s="2">
        <f t="shared" si="17"/>
        <v>0.70833333333333337</v>
      </c>
      <c r="K175">
        <v>39</v>
      </c>
      <c r="L175" s="2">
        <f t="shared" si="18"/>
        <v>1.625</v>
      </c>
      <c r="M175">
        <v>2</v>
      </c>
      <c r="N175" s="2">
        <f t="shared" si="19"/>
        <v>8.3333333333333329E-2</v>
      </c>
      <c r="O175">
        <v>14</v>
      </c>
      <c r="P175" s="2">
        <f t="shared" si="20"/>
        <v>0.58333333333333337</v>
      </c>
      <c r="R175" s="2"/>
    </row>
    <row r="176" spans="1:22" x14ac:dyDescent="0.3">
      <c r="D176" s="2"/>
      <c r="F176" s="2"/>
      <c r="H176" s="2"/>
      <c r="J176" s="2"/>
      <c r="L176" s="2"/>
      <c r="N176" s="2"/>
      <c r="P176" s="2"/>
    </row>
    <row r="177" spans="1:22" x14ac:dyDescent="0.3">
      <c r="A177" t="s">
        <v>26</v>
      </c>
      <c r="C177">
        <f>SUM(C171:C175)</f>
        <v>8174</v>
      </c>
      <c r="D177" s="2"/>
      <c r="F177" s="2"/>
      <c r="H177" s="2"/>
      <c r="J177" s="2"/>
      <c r="L177" s="2"/>
      <c r="N177" s="2"/>
      <c r="P177" s="2"/>
    </row>
    <row r="178" spans="1:22" x14ac:dyDescent="0.3">
      <c r="A178" s="1" t="s">
        <v>160</v>
      </c>
      <c r="D178" s="2"/>
      <c r="F178" s="2"/>
      <c r="H178" s="2"/>
      <c r="J178" s="2"/>
      <c r="L178" s="2"/>
      <c r="N178" s="2"/>
      <c r="P178" s="2"/>
    </row>
    <row r="179" spans="1:22" x14ac:dyDescent="0.3">
      <c r="A179" t="s">
        <v>161</v>
      </c>
      <c r="B179">
        <v>13</v>
      </c>
      <c r="C179">
        <v>1912</v>
      </c>
      <c r="D179" s="2">
        <f t="shared" si="14"/>
        <v>24.512820512820511</v>
      </c>
      <c r="E179">
        <v>130</v>
      </c>
      <c r="F179" s="2">
        <f t="shared" si="15"/>
        <v>1.6666666666666667</v>
      </c>
      <c r="G179">
        <v>87</v>
      </c>
      <c r="H179" s="2">
        <f t="shared" si="16"/>
        <v>1.1153846153846154</v>
      </c>
      <c r="I179">
        <v>47</v>
      </c>
      <c r="J179" s="2">
        <f t="shared" si="17"/>
        <v>0.60256410256410253</v>
      </c>
      <c r="K179">
        <v>247</v>
      </c>
      <c r="L179" s="2">
        <f t="shared" si="18"/>
        <v>3.1666666666666665</v>
      </c>
      <c r="M179">
        <v>47</v>
      </c>
      <c r="N179" s="2">
        <f t="shared" si="19"/>
        <v>0.60256410256410253</v>
      </c>
      <c r="O179">
        <v>94</v>
      </c>
      <c r="P179" s="2">
        <f t="shared" si="20"/>
        <v>1.2051282051282051</v>
      </c>
      <c r="R179" s="2"/>
      <c r="T179" t="s">
        <v>18</v>
      </c>
      <c r="V179" t="s">
        <v>19</v>
      </c>
    </row>
    <row r="180" spans="1:22" x14ac:dyDescent="0.3">
      <c r="A180" t="s">
        <v>162</v>
      </c>
      <c r="B180">
        <v>12</v>
      </c>
      <c r="C180">
        <v>1755</v>
      </c>
      <c r="D180" s="2">
        <f t="shared" si="14"/>
        <v>24.375</v>
      </c>
      <c r="E180">
        <v>32</v>
      </c>
      <c r="F180" s="2">
        <f t="shared" si="15"/>
        <v>0.44444444444444442</v>
      </c>
      <c r="G180">
        <v>6</v>
      </c>
      <c r="H180" s="2">
        <f t="shared" si="16"/>
        <v>8.3333333333333329E-2</v>
      </c>
      <c r="I180">
        <v>11</v>
      </c>
      <c r="J180" s="2">
        <f t="shared" si="17"/>
        <v>0.15277777777777776</v>
      </c>
      <c r="K180">
        <v>273</v>
      </c>
      <c r="L180" s="2">
        <f t="shared" si="18"/>
        <v>3.7916666666666665</v>
      </c>
      <c r="M180">
        <v>30</v>
      </c>
      <c r="N180" s="2">
        <f t="shared" si="19"/>
        <v>0.41666666666666669</v>
      </c>
      <c r="O180">
        <v>130</v>
      </c>
      <c r="P180" s="2">
        <f t="shared" si="20"/>
        <v>1.8055555555555556</v>
      </c>
      <c r="R180" s="2"/>
      <c r="T180">
        <v>218</v>
      </c>
      <c r="V180">
        <v>21500</v>
      </c>
    </row>
    <row r="181" spans="1:22" x14ac:dyDescent="0.3">
      <c r="A181" t="s">
        <v>163</v>
      </c>
      <c r="B181">
        <v>8</v>
      </c>
      <c r="C181">
        <v>1154</v>
      </c>
      <c r="D181" s="2">
        <f t="shared" si="14"/>
        <v>24.041666666666668</v>
      </c>
      <c r="E181">
        <v>70</v>
      </c>
      <c r="F181" s="2">
        <f t="shared" si="15"/>
        <v>1.4583333333333333</v>
      </c>
      <c r="G181">
        <v>0</v>
      </c>
      <c r="H181" s="2">
        <f t="shared" si="16"/>
        <v>0</v>
      </c>
      <c r="I181">
        <v>8</v>
      </c>
      <c r="J181" s="2">
        <f t="shared" si="17"/>
        <v>0.16666666666666666</v>
      </c>
      <c r="K181">
        <v>114</v>
      </c>
      <c r="L181" s="2">
        <f t="shared" si="18"/>
        <v>2.375</v>
      </c>
      <c r="M181">
        <v>8</v>
      </c>
      <c r="N181" s="2">
        <f t="shared" si="19"/>
        <v>0.16666666666666666</v>
      </c>
      <c r="O181">
        <v>43</v>
      </c>
      <c r="P181" s="2">
        <f t="shared" si="20"/>
        <v>0.89583333333333337</v>
      </c>
      <c r="R181" s="2"/>
      <c r="T181" t="s">
        <v>427</v>
      </c>
    </row>
    <row r="182" spans="1:22" x14ac:dyDescent="0.3">
      <c r="A182" t="s">
        <v>164</v>
      </c>
      <c r="B182">
        <v>5</v>
      </c>
      <c r="C182">
        <v>817</v>
      </c>
      <c r="D182" s="2">
        <f t="shared" si="14"/>
        <v>27.233333333333334</v>
      </c>
      <c r="E182">
        <v>20</v>
      </c>
      <c r="F182" s="2">
        <f t="shared" si="15"/>
        <v>0.66666666666666663</v>
      </c>
      <c r="G182">
        <v>13</v>
      </c>
      <c r="H182" s="2">
        <f t="shared" si="16"/>
        <v>0.43333333333333335</v>
      </c>
      <c r="I182">
        <v>6</v>
      </c>
      <c r="J182" s="2">
        <f t="shared" si="17"/>
        <v>0.19999999999999998</v>
      </c>
      <c r="K182">
        <v>140</v>
      </c>
      <c r="L182" s="2">
        <f t="shared" si="18"/>
        <v>4.666666666666667</v>
      </c>
      <c r="M182">
        <v>9</v>
      </c>
      <c r="N182" s="2">
        <f t="shared" si="19"/>
        <v>0.3</v>
      </c>
      <c r="O182">
        <v>30</v>
      </c>
      <c r="P182" s="2">
        <f t="shared" si="20"/>
        <v>1</v>
      </c>
      <c r="R182" s="2"/>
      <c r="T182">
        <f>V180/T180</f>
        <v>98.623853211009177</v>
      </c>
    </row>
    <row r="183" spans="1:22" x14ac:dyDescent="0.3">
      <c r="A183" t="s">
        <v>165</v>
      </c>
      <c r="B183">
        <v>27</v>
      </c>
      <c r="C183">
        <v>3069</v>
      </c>
      <c r="D183" s="2">
        <f t="shared" si="14"/>
        <v>18.944444444444446</v>
      </c>
      <c r="E183">
        <v>71</v>
      </c>
      <c r="F183" s="2">
        <f t="shared" si="15"/>
        <v>0.43827160493827161</v>
      </c>
      <c r="G183">
        <v>46</v>
      </c>
      <c r="H183" s="2">
        <f t="shared" si="16"/>
        <v>0.2839506172839506</v>
      </c>
      <c r="I183">
        <v>48</v>
      </c>
      <c r="J183" s="2">
        <f t="shared" si="17"/>
        <v>0.29629629629629628</v>
      </c>
      <c r="K183">
        <v>772</v>
      </c>
      <c r="L183" s="2">
        <f t="shared" si="18"/>
        <v>4.7654320987654319</v>
      </c>
      <c r="M183">
        <v>37</v>
      </c>
      <c r="N183" s="2">
        <f t="shared" si="19"/>
        <v>0.22839506172839508</v>
      </c>
      <c r="O183">
        <v>134</v>
      </c>
      <c r="P183" s="2">
        <f t="shared" si="20"/>
        <v>0.8271604938271605</v>
      </c>
      <c r="R183" s="2"/>
    </row>
    <row r="184" spans="1:22" x14ac:dyDescent="0.3">
      <c r="A184" t="s">
        <v>166</v>
      </c>
      <c r="B184">
        <v>26</v>
      </c>
      <c r="C184">
        <v>2883</v>
      </c>
      <c r="D184" s="2">
        <f t="shared" si="14"/>
        <v>18.48076923076923</v>
      </c>
      <c r="E184">
        <v>86</v>
      </c>
      <c r="F184" s="2">
        <f t="shared" si="15"/>
        <v>0.55128205128205121</v>
      </c>
      <c r="G184">
        <v>61</v>
      </c>
      <c r="H184" s="2">
        <f t="shared" si="16"/>
        <v>0.39102564102564102</v>
      </c>
      <c r="I184">
        <v>16</v>
      </c>
      <c r="J184" s="2">
        <f t="shared" si="17"/>
        <v>0.10256410256410257</v>
      </c>
      <c r="K184">
        <v>378</v>
      </c>
      <c r="L184" s="2">
        <f t="shared" si="18"/>
        <v>2.4230769230769229</v>
      </c>
      <c r="M184">
        <v>45</v>
      </c>
      <c r="N184" s="2">
        <f t="shared" si="19"/>
        <v>0.28846153846153849</v>
      </c>
      <c r="O184">
        <v>143</v>
      </c>
      <c r="P184" s="2">
        <f t="shared" si="20"/>
        <v>0.91666666666666663</v>
      </c>
      <c r="R184" s="2"/>
    </row>
    <row r="185" spans="1:22" x14ac:dyDescent="0.3">
      <c r="A185" t="s">
        <v>167</v>
      </c>
      <c r="B185">
        <v>20</v>
      </c>
      <c r="C185">
        <v>2233</v>
      </c>
      <c r="D185" s="2">
        <f t="shared" si="14"/>
        <v>18.608333333333334</v>
      </c>
      <c r="E185">
        <v>89</v>
      </c>
      <c r="F185" s="2">
        <f t="shared" si="15"/>
        <v>0.7416666666666667</v>
      </c>
      <c r="G185">
        <v>63</v>
      </c>
      <c r="H185" s="2">
        <f t="shared" si="16"/>
        <v>0.52500000000000002</v>
      </c>
      <c r="I185">
        <v>9</v>
      </c>
      <c r="J185" s="2">
        <f t="shared" si="17"/>
        <v>7.4999999999999997E-2</v>
      </c>
      <c r="K185">
        <v>466</v>
      </c>
      <c r="L185" s="2">
        <f t="shared" si="18"/>
        <v>3.8833333333333333</v>
      </c>
      <c r="M185">
        <v>1</v>
      </c>
      <c r="N185" s="2">
        <f t="shared" si="19"/>
        <v>8.3333333333333332E-3</v>
      </c>
      <c r="O185">
        <v>53</v>
      </c>
      <c r="P185" s="2">
        <f t="shared" si="20"/>
        <v>0.44166666666666665</v>
      </c>
      <c r="R185" s="2"/>
    </row>
    <row r="186" spans="1:22" x14ac:dyDescent="0.3">
      <c r="A186" t="s">
        <v>168</v>
      </c>
      <c r="B186">
        <v>7</v>
      </c>
      <c r="C186">
        <v>1137</v>
      </c>
      <c r="D186" s="2">
        <f t="shared" si="14"/>
        <v>27.071428571428569</v>
      </c>
      <c r="E186">
        <v>64</v>
      </c>
      <c r="F186" s="2">
        <f t="shared" si="15"/>
        <v>1.5238095238095237</v>
      </c>
      <c r="G186">
        <v>23</v>
      </c>
      <c r="H186" s="2">
        <f t="shared" si="16"/>
        <v>0.54761904761904756</v>
      </c>
      <c r="I186">
        <v>15</v>
      </c>
      <c r="J186" s="2">
        <f t="shared" si="17"/>
        <v>0.35714285714285715</v>
      </c>
      <c r="K186">
        <v>134</v>
      </c>
      <c r="L186" s="2">
        <f t="shared" si="18"/>
        <v>3.1904761904761902</v>
      </c>
      <c r="M186">
        <v>22</v>
      </c>
      <c r="N186" s="2">
        <f t="shared" si="19"/>
        <v>0.52380952380952384</v>
      </c>
      <c r="O186">
        <v>44</v>
      </c>
      <c r="P186" s="2">
        <f t="shared" si="20"/>
        <v>1.0476190476190477</v>
      </c>
      <c r="R186" s="2"/>
    </row>
    <row r="187" spans="1:22" x14ac:dyDescent="0.3">
      <c r="A187" t="s">
        <v>169</v>
      </c>
      <c r="B187">
        <v>7</v>
      </c>
      <c r="C187">
        <v>852</v>
      </c>
      <c r="D187" s="2">
        <f t="shared" si="14"/>
        <v>20.285714285714285</v>
      </c>
      <c r="E187">
        <v>36</v>
      </c>
      <c r="F187" s="2">
        <f t="shared" si="15"/>
        <v>0.85714285714285721</v>
      </c>
      <c r="G187">
        <v>5</v>
      </c>
      <c r="H187" s="2">
        <f t="shared" si="16"/>
        <v>0.11904761904761905</v>
      </c>
      <c r="I187">
        <v>2</v>
      </c>
      <c r="J187" s="2">
        <f t="shared" si="17"/>
        <v>4.7619047619047616E-2</v>
      </c>
      <c r="K187">
        <v>84</v>
      </c>
      <c r="L187" s="2">
        <f t="shared" si="18"/>
        <v>2</v>
      </c>
      <c r="M187">
        <v>5</v>
      </c>
      <c r="N187" s="2">
        <f t="shared" si="19"/>
        <v>0.11904761904761905</v>
      </c>
      <c r="O187">
        <v>35</v>
      </c>
      <c r="P187" s="2">
        <f t="shared" si="20"/>
        <v>0.83333333333333337</v>
      </c>
      <c r="R187" s="2"/>
    </row>
    <row r="188" spans="1:22" x14ac:dyDescent="0.3">
      <c r="A188" t="s">
        <v>170</v>
      </c>
      <c r="B188">
        <v>4</v>
      </c>
      <c r="C188">
        <v>522</v>
      </c>
      <c r="D188" s="2">
        <f t="shared" si="14"/>
        <v>21.75</v>
      </c>
      <c r="E188">
        <v>28</v>
      </c>
      <c r="F188" s="2">
        <f t="shared" si="15"/>
        <v>1.1666666666666667</v>
      </c>
      <c r="G188">
        <v>7</v>
      </c>
      <c r="H188" s="2">
        <f t="shared" si="16"/>
        <v>0.29166666666666669</v>
      </c>
      <c r="I188">
        <v>13</v>
      </c>
      <c r="J188" s="2">
        <f t="shared" si="17"/>
        <v>0.54166666666666663</v>
      </c>
      <c r="K188">
        <v>86</v>
      </c>
      <c r="L188" s="2">
        <f t="shared" si="18"/>
        <v>3.5833333333333335</v>
      </c>
      <c r="M188">
        <v>3</v>
      </c>
      <c r="N188" s="2">
        <f t="shared" si="19"/>
        <v>0.125</v>
      </c>
      <c r="O188">
        <v>29</v>
      </c>
      <c r="P188" s="2">
        <f t="shared" si="20"/>
        <v>1.2083333333333333</v>
      </c>
      <c r="R188" s="2"/>
    </row>
    <row r="189" spans="1:22" x14ac:dyDescent="0.3">
      <c r="A189" t="s">
        <v>171</v>
      </c>
      <c r="B189">
        <v>11</v>
      </c>
      <c r="C189">
        <v>1552</v>
      </c>
      <c r="D189" s="2">
        <f t="shared" si="14"/>
        <v>23.515151515151516</v>
      </c>
      <c r="E189">
        <v>47</v>
      </c>
      <c r="F189" s="2">
        <f t="shared" si="15"/>
        <v>0.71212121212121204</v>
      </c>
      <c r="G189">
        <v>43</v>
      </c>
      <c r="H189" s="2">
        <f t="shared" si="16"/>
        <v>0.65151515151515149</v>
      </c>
      <c r="I189">
        <v>18</v>
      </c>
      <c r="J189" s="2">
        <f t="shared" si="17"/>
        <v>0.27272727272727276</v>
      </c>
      <c r="K189">
        <v>181</v>
      </c>
      <c r="L189" s="2">
        <f t="shared" si="18"/>
        <v>2.7424242424242422</v>
      </c>
      <c r="M189">
        <v>37</v>
      </c>
      <c r="N189" s="2">
        <f t="shared" si="19"/>
        <v>0.56060606060606066</v>
      </c>
      <c r="O189">
        <v>75</v>
      </c>
      <c r="P189" s="2">
        <f t="shared" si="20"/>
        <v>1.1363636363636365</v>
      </c>
      <c r="R189" s="2"/>
    </row>
    <row r="190" spans="1:22" x14ac:dyDescent="0.3">
      <c r="A190" t="s">
        <v>172</v>
      </c>
      <c r="B190">
        <v>6</v>
      </c>
      <c r="C190">
        <v>957</v>
      </c>
      <c r="D190" s="2">
        <f t="shared" si="14"/>
        <v>26.583333333333332</v>
      </c>
      <c r="E190">
        <v>47</v>
      </c>
      <c r="F190" s="2">
        <f t="shared" si="15"/>
        <v>1.3055555555555556</v>
      </c>
      <c r="G190">
        <v>33</v>
      </c>
      <c r="H190" s="2">
        <f t="shared" si="16"/>
        <v>0.91666666666666663</v>
      </c>
      <c r="I190">
        <v>10</v>
      </c>
      <c r="J190" s="2">
        <f t="shared" si="17"/>
        <v>0.27777777777777779</v>
      </c>
      <c r="K190">
        <v>112</v>
      </c>
      <c r="L190" s="2">
        <f t="shared" si="18"/>
        <v>3.1111111111111112</v>
      </c>
      <c r="M190">
        <v>9</v>
      </c>
      <c r="N190" s="2">
        <f t="shared" si="19"/>
        <v>0.25</v>
      </c>
      <c r="O190">
        <v>109</v>
      </c>
      <c r="P190" s="2">
        <f t="shared" si="20"/>
        <v>3.0277777777777781</v>
      </c>
      <c r="R190" s="2"/>
    </row>
    <row r="191" spans="1:22" x14ac:dyDescent="0.3">
      <c r="A191" t="s">
        <v>173</v>
      </c>
      <c r="B191">
        <v>5</v>
      </c>
      <c r="C191">
        <v>795</v>
      </c>
      <c r="D191" s="2">
        <f t="shared" si="14"/>
        <v>26.5</v>
      </c>
      <c r="E191">
        <v>16</v>
      </c>
      <c r="F191" s="2">
        <f t="shared" si="15"/>
        <v>0.53333333333333333</v>
      </c>
      <c r="G191">
        <v>2</v>
      </c>
      <c r="H191" s="2">
        <f t="shared" si="16"/>
        <v>6.6666666666666666E-2</v>
      </c>
      <c r="I191">
        <v>2</v>
      </c>
      <c r="J191" s="2">
        <f t="shared" si="17"/>
        <v>6.6666666666666666E-2</v>
      </c>
      <c r="K191">
        <v>122</v>
      </c>
      <c r="L191" s="2">
        <f t="shared" si="18"/>
        <v>4.0666666666666664</v>
      </c>
      <c r="M191">
        <v>1</v>
      </c>
      <c r="N191" s="2">
        <f t="shared" si="19"/>
        <v>3.3333333333333333E-2</v>
      </c>
      <c r="O191">
        <v>48</v>
      </c>
      <c r="P191" s="2">
        <f t="shared" si="20"/>
        <v>1.5999999999999999</v>
      </c>
      <c r="R191" s="2"/>
    </row>
    <row r="192" spans="1:22" x14ac:dyDescent="0.3">
      <c r="A192" t="s">
        <v>174</v>
      </c>
      <c r="B192">
        <v>10</v>
      </c>
      <c r="C192">
        <v>1316</v>
      </c>
      <c r="D192" s="2">
        <f t="shared" si="14"/>
        <v>21.933333333333334</v>
      </c>
      <c r="E192">
        <v>62</v>
      </c>
      <c r="F192" s="2">
        <f t="shared" si="15"/>
        <v>1.0333333333333334</v>
      </c>
      <c r="G192">
        <v>6</v>
      </c>
      <c r="H192" s="2">
        <f t="shared" si="16"/>
        <v>9.9999999999999992E-2</v>
      </c>
      <c r="I192">
        <v>2</v>
      </c>
      <c r="J192" s="2">
        <f t="shared" si="17"/>
        <v>3.3333333333333333E-2</v>
      </c>
      <c r="K192">
        <v>158</v>
      </c>
      <c r="L192" s="2">
        <f t="shared" si="18"/>
        <v>2.6333333333333333</v>
      </c>
      <c r="M192">
        <v>6</v>
      </c>
      <c r="N192" s="2">
        <f t="shared" si="19"/>
        <v>9.9999999999999992E-2</v>
      </c>
      <c r="O192">
        <v>43</v>
      </c>
      <c r="P192" s="2">
        <f t="shared" si="20"/>
        <v>0.71666666666666667</v>
      </c>
      <c r="R192" s="2"/>
    </row>
    <row r="193" spans="1:22" x14ac:dyDescent="0.3">
      <c r="A193" t="s">
        <v>175</v>
      </c>
      <c r="B193">
        <v>5</v>
      </c>
      <c r="C193">
        <v>546</v>
      </c>
      <c r="D193" s="2">
        <f t="shared" si="14"/>
        <v>18.2</v>
      </c>
      <c r="E193">
        <v>20</v>
      </c>
      <c r="F193" s="2">
        <f t="shared" si="15"/>
        <v>0.66666666666666663</v>
      </c>
      <c r="G193">
        <v>2</v>
      </c>
      <c r="H193" s="2">
        <f t="shared" si="16"/>
        <v>6.6666666666666666E-2</v>
      </c>
      <c r="I193">
        <v>15</v>
      </c>
      <c r="J193" s="2">
        <f t="shared" si="17"/>
        <v>0.5</v>
      </c>
      <c r="K193">
        <v>102</v>
      </c>
      <c r="L193" s="2">
        <f t="shared" si="18"/>
        <v>3.4</v>
      </c>
      <c r="M193">
        <v>7</v>
      </c>
      <c r="N193" s="2">
        <f t="shared" si="19"/>
        <v>0.23333333333333331</v>
      </c>
      <c r="O193">
        <v>26</v>
      </c>
      <c r="P193" s="2">
        <f t="shared" si="20"/>
        <v>0.8666666666666667</v>
      </c>
      <c r="R193" s="2"/>
    </row>
    <row r="194" spans="1:22" x14ac:dyDescent="0.3">
      <c r="D194" s="2"/>
      <c r="F194" s="2"/>
      <c r="H194" s="2"/>
      <c r="J194" s="2"/>
      <c r="L194" s="2"/>
      <c r="N194" s="2"/>
      <c r="P194" s="2"/>
    </row>
    <row r="195" spans="1:22" x14ac:dyDescent="0.3">
      <c r="A195" t="s">
        <v>26</v>
      </c>
      <c r="C195">
        <f>SUM(C179:C193)</f>
        <v>21500</v>
      </c>
      <c r="D195" s="2"/>
      <c r="F195" s="2"/>
      <c r="H195" s="2"/>
      <c r="J195" s="2"/>
      <c r="L195" s="2"/>
      <c r="N195" s="2"/>
      <c r="P195" s="2"/>
    </row>
    <row r="196" spans="1:22" x14ac:dyDescent="0.3">
      <c r="A196" s="1" t="s">
        <v>176</v>
      </c>
      <c r="D196" s="2"/>
      <c r="F196" s="2"/>
      <c r="H196" s="2"/>
      <c r="J196" s="2"/>
      <c r="L196" s="2"/>
      <c r="N196" s="2"/>
      <c r="P196" s="2"/>
    </row>
    <row r="197" spans="1:22" x14ac:dyDescent="0.3">
      <c r="A197" t="s">
        <v>177</v>
      </c>
      <c r="B197">
        <v>4</v>
      </c>
      <c r="C197">
        <v>525</v>
      </c>
      <c r="D197" s="2">
        <f t="shared" si="14"/>
        <v>21.875</v>
      </c>
      <c r="E197">
        <v>59</v>
      </c>
      <c r="F197" s="2">
        <f t="shared" si="15"/>
        <v>2.4583333333333335</v>
      </c>
      <c r="G197">
        <v>76</v>
      </c>
      <c r="H197" s="2">
        <f t="shared" si="16"/>
        <v>3.1666666666666665</v>
      </c>
      <c r="I197">
        <v>14</v>
      </c>
      <c r="J197" s="2">
        <f t="shared" si="17"/>
        <v>0.58333333333333337</v>
      </c>
      <c r="K197">
        <v>215</v>
      </c>
      <c r="L197" s="2">
        <f t="shared" si="18"/>
        <v>8.9583333333333339</v>
      </c>
      <c r="M197">
        <v>17</v>
      </c>
      <c r="N197" s="2">
        <f t="shared" si="19"/>
        <v>0.70833333333333337</v>
      </c>
      <c r="O197">
        <v>30</v>
      </c>
      <c r="P197" s="2">
        <f t="shared" si="20"/>
        <v>1.25</v>
      </c>
      <c r="R197" s="2"/>
      <c r="T197" t="s">
        <v>18</v>
      </c>
      <c r="V197" t="s">
        <v>19</v>
      </c>
    </row>
    <row r="198" spans="1:22" x14ac:dyDescent="0.3">
      <c r="A198" t="s">
        <v>178</v>
      </c>
      <c r="B198">
        <v>3</v>
      </c>
      <c r="C198">
        <v>321</v>
      </c>
      <c r="D198" s="2">
        <f t="shared" si="14"/>
        <v>17.833333333333332</v>
      </c>
      <c r="E198">
        <v>20</v>
      </c>
      <c r="F198" s="2">
        <f t="shared" si="15"/>
        <v>1.1111111111111112</v>
      </c>
      <c r="G198">
        <v>8</v>
      </c>
      <c r="H198" s="2">
        <f t="shared" si="16"/>
        <v>0.44444444444444442</v>
      </c>
      <c r="I198">
        <v>6</v>
      </c>
      <c r="J198" s="2">
        <f t="shared" si="17"/>
        <v>0.33333333333333331</v>
      </c>
      <c r="K198">
        <v>202</v>
      </c>
      <c r="L198" s="2">
        <f t="shared" si="18"/>
        <v>11.222222222222221</v>
      </c>
      <c r="M198">
        <v>27</v>
      </c>
      <c r="N198" s="2">
        <f t="shared" si="19"/>
        <v>1.5</v>
      </c>
      <c r="O198">
        <v>22</v>
      </c>
      <c r="P198" s="2">
        <f t="shared" si="20"/>
        <v>1.2222222222222221</v>
      </c>
      <c r="R198" s="2"/>
      <c r="T198">
        <v>30</v>
      </c>
      <c r="V198">
        <v>3400</v>
      </c>
    </row>
    <row r="199" spans="1:22" x14ac:dyDescent="0.3">
      <c r="A199" t="s">
        <v>179</v>
      </c>
      <c r="B199">
        <v>9</v>
      </c>
      <c r="C199">
        <v>1409</v>
      </c>
      <c r="D199" s="2">
        <f t="shared" si="14"/>
        <v>26.092592592592592</v>
      </c>
      <c r="E199">
        <v>179</v>
      </c>
      <c r="F199" s="2">
        <f t="shared" si="15"/>
        <v>3.3148148148148149</v>
      </c>
      <c r="G199">
        <v>16</v>
      </c>
      <c r="H199" s="2">
        <f t="shared" si="16"/>
        <v>0.29629629629629628</v>
      </c>
      <c r="I199">
        <v>19</v>
      </c>
      <c r="J199" s="2">
        <f t="shared" si="17"/>
        <v>0.35185185185185186</v>
      </c>
      <c r="K199">
        <v>1025</v>
      </c>
      <c r="L199" s="2">
        <f t="shared" si="18"/>
        <v>18.981481481481481</v>
      </c>
      <c r="M199">
        <v>23</v>
      </c>
      <c r="N199" s="2">
        <f t="shared" si="19"/>
        <v>0.42592592592592587</v>
      </c>
      <c r="O199">
        <v>65</v>
      </c>
      <c r="P199" s="2">
        <f t="shared" si="20"/>
        <v>1.2037037037037037</v>
      </c>
      <c r="R199" s="2"/>
      <c r="T199" t="s">
        <v>427</v>
      </c>
    </row>
    <row r="200" spans="1:22" x14ac:dyDescent="0.3">
      <c r="A200" t="s">
        <v>180</v>
      </c>
      <c r="B200">
        <v>4</v>
      </c>
      <c r="C200">
        <v>515</v>
      </c>
      <c r="D200" s="2">
        <f t="shared" ref="D200:D260" si="21">C200/B200/6</f>
        <v>21.458333333333332</v>
      </c>
      <c r="E200">
        <v>36</v>
      </c>
      <c r="F200" s="2">
        <f t="shared" ref="F200:F260" si="22">E200/B200/6</f>
        <v>1.5</v>
      </c>
      <c r="G200">
        <v>35</v>
      </c>
      <c r="H200" s="2">
        <f t="shared" ref="H200:H260" si="23">G200/B200/6</f>
        <v>1.4583333333333333</v>
      </c>
      <c r="I200">
        <v>10</v>
      </c>
      <c r="J200" s="2">
        <f t="shared" ref="J200:J260" si="24">I200/B200/6</f>
        <v>0.41666666666666669</v>
      </c>
      <c r="K200">
        <v>226</v>
      </c>
      <c r="L200" s="2">
        <f t="shared" ref="L200:L260" si="25">K200/B200/6</f>
        <v>9.4166666666666661</v>
      </c>
      <c r="M200">
        <v>7</v>
      </c>
      <c r="N200" s="2">
        <f t="shared" ref="N200:N260" si="26">M200/B200/6</f>
        <v>0.29166666666666669</v>
      </c>
      <c r="O200">
        <v>17</v>
      </c>
      <c r="P200" s="2">
        <f t="shared" ref="P200:P260" si="27">O200/B200/6</f>
        <v>0.70833333333333337</v>
      </c>
      <c r="R200" s="2"/>
      <c r="T200">
        <f>V198/T198</f>
        <v>113.33333333333333</v>
      </c>
    </row>
    <row r="201" spans="1:22" x14ac:dyDescent="0.3">
      <c r="A201" t="s">
        <v>181</v>
      </c>
      <c r="B201">
        <v>4</v>
      </c>
      <c r="C201">
        <v>630</v>
      </c>
      <c r="D201" s="2">
        <f t="shared" si="21"/>
        <v>26.25</v>
      </c>
      <c r="E201">
        <v>10</v>
      </c>
      <c r="F201" s="2">
        <f t="shared" si="22"/>
        <v>0.41666666666666669</v>
      </c>
      <c r="G201">
        <v>16</v>
      </c>
      <c r="H201" s="2">
        <f t="shared" si="23"/>
        <v>0.66666666666666663</v>
      </c>
      <c r="I201">
        <v>22</v>
      </c>
      <c r="J201" s="2">
        <f t="shared" si="24"/>
        <v>0.91666666666666663</v>
      </c>
      <c r="K201">
        <v>250</v>
      </c>
      <c r="L201" s="2">
        <f t="shared" si="25"/>
        <v>10.416666666666666</v>
      </c>
      <c r="M201">
        <v>8</v>
      </c>
      <c r="N201" s="2">
        <f t="shared" si="26"/>
        <v>0.33333333333333331</v>
      </c>
      <c r="O201">
        <v>76</v>
      </c>
      <c r="P201" s="2">
        <f t="shared" si="27"/>
        <v>3.1666666666666665</v>
      </c>
      <c r="R201" s="2"/>
    </row>
    <row r="202" spans="1:22" x14ac:dyDescent="0.3">
      <c r="D202" s="2"/>
      <c r="F202" s="2"/>
      <c r="H202" s="2"/>
      <c r="J202" s="2"/>
      <c r="L202" s="2"/>
      <c r="N202" s="2"/>
      <c r="P202" s="2"/>
    </row>
    <row r="203" spans="1:22" x14ac:dyDescent="0.3">
      <c r="A203" t="s">
        <v>26</v>
      </c>
      <c r="C203">
        <f>SUM(C197:C201)</f>
        <v>3400</v>
      </c>
      <c r="D203" s="2"/>
      <c r="F203" s="2"/>
      <c r="H203" s="2"/>
      <c r="J203" s="2"/>
      <c r="L203" s="2"/>
      <c r="N203" s="2"/>
      <c r="P203" s="2"/>
    </row>
    <row r="204" spans="1:22" x14ac:dyDescent="0.3">
      <c r="A204" s="1" t="s">
        <v>182</v>
      </c>
      <c r="D204" s="2"/>
      <c r="F204" s="2"/>
      <c r="H204" s="2"/>
      <c r="J204" s="2"/>
      <c r="L204" s="2"/>
      <c r="N204" s="2"/>
      <c r="P204" s="2"/>
    </row>
    <row r="205" spans="1:22" x14ac:dyDescent="0.3">
      <c r="A205" t="s">
        <v>183</v>
      </c>
      <c r="B205">
        <v>17</v>
      </c>
      <c r="C205">
        <v>3174</v>
      </c>
      <c r="D205" s="2">
        <f t="shared" si="21"/>
        <v>31.117647058823533</v>
      </c>
      <c r="E205">
        <v>158</v>
      </c>
      <c r="F205" s="2">
        <f t="shared" si="22"/>
        <v>1.5490196078431373</v>
      </c>
      <c r="G205">
        <v>108</v>
      </c>
      <c r="H205" s="2">
        <f t="shared" si="23"/>
        <v>1.0588235294117647</v>
      </c>
      <c r="I205">
        <v>4</v>
      </c>
      <c r="J205" s="2">
        <f t="shared" si="24"/>
        <v>3.9215686274509803E-2</v>
      </c>
      <c r="K205">
        <v>461</v>
      </c>
      <c r="L205" s="2">
        <f t="shared" si="25"/>
        <v>4.5196078431372548</v>
      </c>
      <c r="M205">
        <v>42</v>
      </c>
      <c r="N205" s="2">
        <f t="shared" si="26"/>
        <v>0.41176470588235298</v>
      </c>
      <c r="O205">
        <v>32</v>
      </c>
      <c r="P205" s="2">
        <f t="shared" si="27"/>
        <v>0.31372549019607843</v>
      </c>
      <c r="R205" s="2"/>
      <c r="T205" t="s">
        <v>18</v>
      </c>
      <c r="V205" t="s">
        <v>19</v>
      </c>
    </row>
    <row r="206" spans="1:22" x14ac:dyDescent="0.3">
      <c r="A206" t="s">
        <v>184</v>
      </c>
      <c r="B206">
        <v>17</v>
      </c>
      <c r="C206">
        <v>2319</v>
      </c>
      <c r="D206" s="2">
        <f t="shared" si="21"/>
        <v>22.735294117647058</v>
      </c>
      <c r="E206">
        <v>240</v>
      </c>
      <c r="F206" s="2">
        <f t="shared" si="22"/>
        <v>2.3529411764705883</v>
      </c>
      <c r="G206">
        <v>134</v>
      </c>
      <c r="H206" s="2">
        <f t="shared" si="23"/>
        <v>1.3137254901960784</v>
      </c>
      <c r="I206">
        <v>18</v>
      </c>
      <c r="J206" s="2">
        <f t="shared" si="24"/>
        <v>0.17647058823529413</v>
      </c>
      <c r="K206">
        <v>297</v>
      </c>
      <c r="L206" s="2">
        <f t="shared" si="25"/>
        <v>2.9117647058823528</v>
      </c>
      <c r="M206">
        <v>36</v>
      </c>
      <c r="N206" s="2">
        <f t="shared" si="26"/>
        <v>0.35294117647058826</v>
      </c>
      <c r="O206">
        <v>21</v>
      </c>
      <c r="P206" s="2">
        <f t="shared" si="27"/>
        <v>0.20588235294117649</v>
      </c>
      <c r="R206" s="2"/>
      <c r="T206">
        <v>177</v>
      </c>
      <c r="V206">
        <v>22488</v>
      </c>
    </row>
    <row r="207" spans="1:22" x14ac:dyDescent="0.3">
      <c r="A207" t="s">
        <v>185</v>
      </c>
      <c r="B207">
        <v>13</v>
      </c>
      <c r="C207">
        <v>2369</v>
      </c>
      <c r="D207" s="2">
        <f t="shared" si="21"/>
        <v>30.371794871794872</v>
      </c>
      <c r="E207">
        <v>110</v>
      </c>
      <c r="F207" s="2">
        <f t="shared" si="22"/>
        <v>1.4102564102564104</v>
      </c>
      <c r="G207">
        <v>76</v>
      </c>
      <c r="H207" s="2">
        <f t="shared" si="23"/>
        <v>0.97435897435897434</v>
      </c>
      <c r="I207">
        <v>26</v>
      </c>
      <c r="J207" s="2">
        <f t="shared" si="24"/>
        <v>0.33333333333333331</v>
      </c>
      <c r="K207">
        <v>405</v>
      </c>
      <c r="L207" s="2">
        <f t="shared" si="25"/>
        <v>5.1923076923076925</v>
      </c>
      <c r="M207">
        <v>64</v>
      </c>
      <c r="N207" s="2">
        <f t="shared" si="26"/>
        <v>0.8205128205128206</v>
      </c>
      <c r="O207">
        <v>7</v>
      </c>
      <c r="P207" s="2">
        <f t="shared" si="27"/>
        <v>8.9743589743589744E-2</v>
      </c>
      <c r="R207" s="2"/>
      <c r="T207" t="s">
        <v>427</v>
      </c>
    </row>
    <row r="208" spans="1:22" x14ac:dyDescent="0.3">
      <c r="A208" t="s">
        <v>186</v>
      </c>
      <c r="B208">
        <v>16</v>
      </c>
      <c r="C208">
        <v>2685</v>
      </c>
      <c r="D208" s="2">
        <f t="shared" si="21"/>
        <v>27.96875</v>
      </c>
      <c r="E208">
        <v>138</v>
      </c>
      <c r="F208" s="2">
        <f t="shared" si="22"/>
        <v>1.4375</v>
      </c>
      <c r="G208">
        <v>113</v>
      </c>
      <c r="H208" s="2">
        <f t="shared" si="23"/>
        <v>1.1770833333333333</v>
      </c>
      <c r="I208">
        <v>49</v>
      </c>
      <c r="J208" s="2">
        <f t="shared" si="24"/>
        <v>0.51041666666666663</v>
      </c>
      <c r="K208">
        <v>853</v>
      </c>
      <c r="L208" s="2">
        <f t="shared" si="25"/>
        <v>8.8854166666666661</v>
      </c>
      <c r="M208">
        <v>13</v>
      </c>
      <c r="N208" s="2">
        <f t="shared" si="26"/>
        <v>0.13541666666666666</v>
      </c>
      <c r="O208">
        <v>10</v>
      </c>
      <c r="P208" s="2">
        <f t="shared" si="27"/>
        <v>0.10416666666666667</v>
      </c>
      <c r="R208" s="2"/>
      <c r="T208">
        <f>V206/T206</f>
        <v>127.05084745762711</v>
      </c>
    </row>
    <row r="209" spans="1:22" x14ac:dyDescent="0.3">
      <c r="A209" t="s">
        <v>187</v>
      </c>
      <c r="B209">
        <v>17</v>
      </c>
      <c r="C209">
        <v>2460</v>
      </c>
      <c r="D209" s="2">
        <f t="shared" si="21"/>
        <v>24.117647058823533</v>
      </c>
      <c r="E209">
        <v>141</v>
      </c>
      <c r="F209" s="2">
        <f t="shared" si="22"/>
        <v>1.3823529411764708</v>
      </c>
      <c r="G209">
        <v>123</v>
      </c>
      <c r="H209" s="2">
        <f t="shared" si="23"/>
        <v>1.2058823529411764</v>
      </c>
      <c r="I209">
        <v>30</v>
      </c>
      <c r="J209" s="2">
        <f t="shared" si="24"/>
        <v>0.29411764705882354</v>
      </c>
      <c r="K209">
        <v>445</v>
      </c>
      <c r="L209" s="2">
        <f t="shared" si="25"/>
        <v>4.3627450980392153</v>
      </c>
      <c r="M209">
        <v>84</v>
      </c>
      <c r="N209" s="2">
        <f t="shared" si="26"/>
        <v>0.82352941176470595</v>
      </c>
      <c r="O209">
        <v>17</v>
      </c>
      <c r="P209" s="2">
        <f t="shared" si="27"/>
        <v>0.16666666666666666</v>
      </c>
      <c r="R209" s="2"/>
    </row>
    <row r="210" spans="1:22" x14ac:dyDescent="0.3">
      <c r="A210" t="s">
        <v>188</v>
      </c>
      <c r="B210">
        <v>9</v>
      </c>
      <c r="C210">
        <v>1515</v>
      </c>
      <c r="D210" s="2">
        <f t="shared" si="21"/>
        <v>28.055555555555557</v>
      </c>
      <c r="E210">
        <v>46</v>
      </c>
      <c r="F210" s="2">
        <f t="shared" si="22"/>
        <v>0.85185185185185175</v>
      </c>
      <c r="G210">
        <v>21</v>
      </c>
      <c r="H210" s="2">
        <f t="shared" si="23"/>
        <v>0.3888888888888889</v>
      </c>
      <c r="I210">
        <v>5</v>
      </c>
      <c r="J210" s="2">
        <f t="shared" si="24"/>
        <v>9.2592592592592601E-2</v>
      </c>
      <c r="K210">
        <v>192</v>
      </c>
      <c r="L210" s="2">
        <f t="shared" si="25"/>
        <v>3.5555555555555554</v>
      </c>
      <c r="M210">
        <v>19</v>
      </c>
      <c r="N210" s="2">
        <f t="shared" si="26"/>
        <v>0.35185185185185186</v>
      </c>
      <c r="O210">
        <v>5</v>
      </c>
      <c r="P210" s="2">
        <f t="shared" si="27"/>
        <v>9.2592592592592601E-2</v>
      </c>
      <c r="R210" s="2"/>
    </row>
    <row r="211" spans="1:22" x14ac:dyDescent="0.3">
      <c r="A211" t="s">
        <v>189</v>
      </c>
      <c r="B211">
        <v>13</v>
      </c>
      <c r="C211">
        <v>2709</v>
      </c>
      <c r="D211" s="2">
        <f t="shared" si="21"/>
        <v>34.730769230769234</v>
      </c>
      <c r="E211">
        <v>177</v>
      </c>
      <c r="F211" s="2">
        <f t="shared" si="22"/>
        <v>2.2692307692307692</v>
      </c>
      <c r="G211">
        <v>65</v>
      </c>
      <c r="H211" s="2">
        <f t="shared" si="23"/>
        <v>0.83333333333333337</v>
      </c>
      <c r="I211">
        <v>26</v>
      </c>
      <c r="J211" s="2">
        <f t="shared" si="24"/>
        <v>0.33333333333333331</v>
      </c>
      <c r="K211">
        <v>157</v>
      </c>
      <c r="L211" s="2">
        <f t="shared" si="25"/>
        <v>2.0128205128205128</v>
      </c>
      <c r="M211">
        <v>75</v>
      </c>
      <c r="N211" s="2">
        <f t="shared" si="26"/>
        <v>0.96153846153846156</v>
      </c>
      <c r="O211">
        <v>9</v>
      </c>
      <c r="P211" s="2">
        <f t="shared" si="27"/>
        <v>0.11538461538461538</v>
      </c>
      <c r="R211" s="2"/>
    </row>
    <row r="212" spans="1:22" x14ac:dyDescent="0.3">
      <c r="A212" t="s">
        <v>190</v>
      </c>
      <c r="B212">
        <v>7</v>
      </c>
      <c r="C212">
        <v>1264</v>
      </c>
      <c r="D212" s="2">
        <f t="shared" si="21"/>
        <v>30.095238095238098</v>
      </c>
      <c r="E212">
        <v>56</v>
      </c>
      <c r="F212" s="2">
        <f t="shared" si="22"/>
        <v>1.3333333333333333</v>
      </c>
      <c r="G212">
        <v>21</v>
      </c>
      <c r="H212" s="2">
        <f t="shared" si="23"/>
        <v>0.5</v>
      </c>
      <c r="I212">
        <v>14</v>
      </c>
      <c r="J212" s="2">
        <f t="shared" si="24"/>
        <v>0.33333333333333331</v>
      </c>
      <c r="K212">
        <v>225</v>
      </c>
      <c r="L212" s="2">
        <f t="shared" si="25"/>
        <v>5.3571428571428577</v>
      </c>
      <c r="M212">
        <v>6</v>
      </c>
      <c r="N212" s="2">
        <f t="shared" si="26"/>
        <v>0.14285714285714285</v>
      </c>
      <c r="O212">
        <v>3</v>
      </c>
      <c r="P212" s="2">
        <f t="shared" si="27"/>
        <v>7.1428571428571425E-2</v>
      </c>
      <c r="R212" s="2"/>
    </row>
    <row r="213" spans="1:22" x14ac:dyDescent="0.3">
      <c r="A213" t="s">
        <v>191</v>
      </c>
      <c r="B213">
        <v>4</v>
      </c>
      <c r="C213">
        <v>827</v>
      </c>
      <c r="D213" s="2">
        <f t="shared" si="21"/>
        <v>34.458333333333336</v>
      </c>
      <c r="E213">
        <v>87</v>
      </c>
      <c r="F213" s="2">
        <f t="shared" si="22"/>
        <v>3.625</v>
      </c>
      <c r="G213">
        <v>44</v>
      </c>
      <c r="H213" s="2">
        <f t="shared" si="23"/>
        <v>1.8333333333333333</v>
      </c>
      <c r="I213">
        <v>2</v>
      </c>
      <c r="J213" s="2">
        <f t="shared" si="24"/>
        <v>8.3333333333333329E-2</v>
      </c>
      <c r="K213">
        <v>81</v>
      </c>
      <c r="L213" s="2">
        <f t="shared" si="25"/>
        <v>3.375</v>
      </c>
      <c r="M213">
        <v>6</v>
      </c>
      <c r="N213" s="2">
        <f t="shared" si="26"/>
        <v>0.25</v>
      </c>
      <c r="O213">
        <v>2</v>
      </c>
      <c r="P213" s="2">
        <f t="shared" si="27"/>
        <v>8.3333333333333329E-2</v>
      </c>
      <c r="R213" s="2"/>
    </row>
    <row r="214" spans="1:22" x14ac:dyDescent="0.3">
      <c r="A214" t="s">
        <v>192</v>
      </c>
      <c r="B214">
        <v>5</v>
      </c>
      <c r="C214">
        <v>715</v>
      </c>
      <c r="D214" s="2">
        <f t="shared" si="21"/>
        <v>23.833333333333332</v>
      </c>
      <c r="E214">
        <v>67</v>
      </c>
      <c r="F214" s="2">
        <f t="shared" si="22"/>
        <v>2.2333333333333334</v>
      </c>
      <c r="G214">
        <v>35</v>
      </c>
      <c r="H214" s="2">
        <f t="shared" si="23"/>
        <v>1.1666666666666667</v>
      </c>
      <c r="I214">
        <v>8</v>
      </c>
      <c r="J214" s="2">
        <f t="shared" si="24"/>
        <v>0.26666666666666666</v>
      </c>
      <c r="K214">
        <v>73</v>
      </c>
      <c r="L214" s="2">
        <f t="shared" si="25"/>
        <v>2.4333333333333331</v>
      </c>
      <c r="M214">
        <v>29</v>
      </c>
      <c r="N214" s="2">
        <f t="shared" si="26"/>
        <v>0.96666666666666667</v>
      </c>
      <c r="O214">
        <v>2</v>
      </c>
      <c r="P214" s="2">
        <f t="shared" si="27"/>
        <v>6.6666666666666666E-2</v>
      </c>
      <c r="R214" s="2"/>
    </row>
    <row r="215" spans="1:22" x14ac:dyDescent="0.3">
      <c r="A215" t="s">
        <v>193</v>
      </c>
      <c r="B215">
        <v>5</v>
      </c>
      <c r="C215">
        <v>715</v>
      </c>
      <c r="D215" s="2">
        <f t="shared" si="21"/>
        <v>23.833333333333332</v>
      </c>
      <c r="E215">
        <v>67</v>
      </c>
      <c r="F215" s="2">
        <f t="shared" si="22"/>
        <v>2.2333333333333334</v>
      </c>
      <c r="G215">
        <v>35</v>
      </c>
      <c r="H215" s="2">
        <f t="shared" si="23"/>
        <v>1.1666666666666667</v>
      </c>
      <c r="I215">
        <v>8</v>
      </c>
      <c r="J215" s="2">
        <f t="shared" si="24"/>
        <v>0.26666666666666666</v>
      </c>
      <c r="K215">
        <v>73</v>
      </c>
      <c r="L215" s="2">
        <f t="shared" si="25"/>
        <v>2.4333333333333331</v>
      </c>
      <c r="M215">
        <v>29</v>
      </c>
      <c r="N215" s="2">
        <f t="shared" si="26"/>
        <v>0.96666666666666667</v>
      </c>
      <c r="O215">
        <v>2</v>
      </c>
      <c r="P215" s="2">
        <f t="shared" si="27"/>
        <v>6.6666666666666666E-2</v>
      </c>
      <c r="R215" s="2"/>
    </row>
    <row r="216" spans="1:22" x14ac:dyDescent="0.3">
      <c r="A216" t="s">
        <v>194</v>
      </c>
      <c r="B216">
        <v>5</v>
      </c>
      <c r="C216">
        <v>722</v>
      </c>
      <c r="D216" s="2">
        <f t="shared" si="21"/>
        <v>24.066666666666666</v>
      </c>
      <c r="E216">
        <v>78</v>
      </c>
      <c r="F216" s="2">
        <f t="shared" si="22"/>
        <v>2.6</v>
      </c>
      <c r="G216">
        <v>56</v>
      </c>
      <c r="H216" s="2">
        <f t="shared" si="23"/>
        <v>1.8666666666666665</v>
      </c>
      <c r="I216">
        <v>3</v>
      </c>
      <c r="J216" s="2">
        <f t="shared" si="24"/>
        <v>9.9999999999999992E-2</v>
      </c>
      <c r="K216">
        <v>80</v>
      </c>
      <c r="L216" s="2">
        <f t="shared" si="25"/>
        <v>2.6666666666666665</v>
      </c>
      <c r="M216">
        <v>5</v>
      </c>
      <c r="N216" s="2">
        <f t="shared" si="26"/>
        <v>0.16666666666666666</v>
      </c>
      <c r="O216">
        <v>1</v>
      </c>
      <c r="P216" s="2">
        <f t="shared" si="27"/>
        <v>3.3333333333333333E-2</v>
      </c>
      <c r="R216" s="2"/>
    </row>
    <row r="217" spans="1:22" x14ac:dyDescent="0.3">
      <c r="A217" t="s">
        <v>195</v>
      </c>
      <c r="B217">
        <v>6</v>
      </c>
      <c r="C217">
        <v>1014</v>
      </c>
      <c r="D217" s="2">
        <f t="shared" si="21"/>
        <v>28.166666666666668</v>
      </c>
      <c r="E217">
        <v>93</v>
      </c>
      <c r="F217" s="2">
        <f t="shared" si="22"/>
        <v>2.5833333333333335</v>
      </c>
      <c r="G217">
        <v>51</v>
      </c>
      <c r="H217" s="2">
        <f t="shared" si="23"/>
        <v>1.4166666666666667</v>
      </c>
      <c r="I217">
        <v>5</v>
      </c>
      <c r="J217" s="2">
        <f t="shared" si="24"/>
        <v>0.1388888888888889</v>
      </c>
      <c r="K217">
        <v>152</v>
      </c>
      <c r="L217" s="2">
        <f t="shared" si="25"/>
        <v>4.2222222222222223</v>
      </c>
      <c r="M217">
        <v>6</v>
      </c>
      <c r="N217" s="2">
        <f t="shared" si="26"/>
        <v>0.16666666666666666</v>
      </c>
      <c r="O217">
        <v>6</v>
      </c>
      <c r="P217" s="2">
        <f t="shared" si="27"/>
        <v>0.16666666666666666</v>
      </c>
      <c r="R217" s="2"/>
    </row>
    <row r="218" spans="1:22" x14ac:dyDescent="0.3">
      <c r="D218" s="2"/>
      <c r="F218" s="2"/>
      <c r="H218" s="2"/>
      <c r="J218" s="2"/>
      <c r="L218" s="2"/>
      <c r="N218" s="2"/>
      <c r="P218" s="2"/>
      <c r="R218" s="2"/>
    </row>
    <row r="219" spans="1:22" x14ac:dyDescent="0.3">
      <c r="A219" t="s">
        <v>26</v>
      </c>
      <c r="C219">
        <f>SUM(C205:C217)</f>
        <v>22488</v>
      </c>
      <c r="D219" s="2"/>
      <c r="F219" s="2"/>
      <c r="H219" s="2"/>
      <c r="J219" s="2"/>
      <c r="L219" s="2"/>
      <c r="N219" s="2"/>
      <c r="P219" s="2"/>
      <c r="R219" s="2"/>
    </row>
    <row r="220" spans="1:22" x14ac:dyDescent="0.3">
      <c r="A220" s="1" t="s">
        <v>196</v>
      </c>
      <c r="C220" s="3" t="s">
        <v>428</v>
      </c>
      <c r="E220" s="3" t="s">
        <v>429</v>
      </c>
      <c r="F220" s="2"/>
      <c r="H220" s="2"/>
      <c r="J220" s="2"/>
      <c r="L220" s="2"/>
      <c r="N220" s="2"/>
      <c r="P220" s="2"/>
    </row>
    <row r="221" spans="1:22" x14ac:dyDescent="0.3">
      <c r="A221" t="s">
        <v>197</v>
      </c>
      <c r="B221">
        <v>17</v>
      </c>
      <c r="C221">
        <v>3215</v>
      </c>
      <c r="D221" s="4">
        <f t="shared" ref="D221:D226" si="28">E221/B221/6</f>
        <v>18.911764705882351</v>
      </c>
      <c r="E221" s="3">
        <f>C221*0.6</f>
        <v>1929</v>
      </c>
      <c r="H221" s="2"/>
      <c r="J221" s="2"/>
      <c r="L221" s="2"/>
      <c r="N221" s="2"/>
      <c r="P221" s="2"/>
      <c r="R221" s="2"/>
      <c r="T221" t="s">
        <v>18</v>
      </c>
      <c r="V221" t="s">
        <v>19</v>
      </c>
    </row>
    <row r="222" spans="1:22" x14ac:dyDescent="0.3">
      <c r="A222" t="s">
        <v>198</v>
      </c>
      <c r="B222">
        <v>10</v>
      </c>
      <c r="C222">
        <v>2410</v>
      </c>
      <c r="D222" s="4">
        <f t="shared" si="28"/>
        <v>24.099999999999998</v>
      </c>
      <c r="E222" s="3">
        <f t="shared" ref="E222:E240" si="29">C222*0.6</f>
        <v>1446</v>
      </c>
      <c r="H222" s="2"/>
      <c r="J222" s="2"/>
      <c r="L222" s="2"/>
      <c r="N222" s="2"/>
      <c r="P222" s="2"/>
      <c r="R222" s="2"/>
      <c r="T222">
        <v>63</v>
      </c>
      <c r="V222">
        <v>6624</v>
      </c>
    </row>
    <row r="223" spans="1:22" x14ac:dyDescent="0.3">
      <c r="A223" t="s">
        <v>199</v>
      </c>
      <c r="B223">
        <v>8</v>
      </c>
      <c r="C223">
        <v>1765</v>
      </c>
      <c r="D223" s="4">
        <f t="shared" si="28"/>
        <v>22.0625</v>
      </c>
      <c r="E223" s="3">
        <f t="shared" si="29"/>
        <v>1059</v>
      </c>
      <c r="H223" s="2"/>
      <c r="J223" s="2"/>
      <c r="L223" s="2"/>
      <c r="N223" s="2"/>
      <c r="P223" s="2"/>
      <c r="R223" s="2"/>
      <c r="T223" t="s">
        <v>427</v>
      </c>
    </row>
    <row r="224" spans="1:22" x14ac:dyDescent="0.3">
      <c r="A224" t="s">
        <v>200</v>
      </c>
      <c r="B224">
        <v>7</v>
      </c>
      <c r="C224">
        <v>1458</v>
      </c>
      <c r="D224" s="4">
        <f t="shared" si="28"/>
        <v>20.828571428571426</v>
      </c>
      <c r="E224" s="3">
        <f t="shared" si="29"/>
        <v>874.8</v>
      </c>
      <c r="H224" s="2"/>
      <c r="J224" s="2"/>
      <c r="L224" s="2"/>
      <c r="N224" s="2"/>
      <c r="P224" s="2"/>
      <c r="R224" s="2"/>
      <c r="T224">
        <f>V222/T222</f>
        <v>105.14285714285714</v>
      </c>
    </row>
    <row r="225" spans="1:22" x14ac:dyDescent="0.3">
      <c r="A225" t="s">
        <v>201</v>
      </c>
      <c r="B225">
        <v>7</v>
      </c>
      <c r="C225">
        <v>1430</v>
      </c>
      <c r="D225" s="4">
        <f t="shared" si="28"/>
        <v>20.428571428571427</v>
      </c>
      <c r="E225" s="3">
        <f t="shared" si="29"/>
        <v>858</v>
      </c>
      <c r="H225" s="2"/>
      <c r="J225" s="2"/>
      <c r="L225" s="2"/>
      <c r="N225" s="2"/>
      <c r="P225" s="2"/>
      <c r="R225" s="2"/>
    </row>
    <row r="226" spans="1:22" x14ac:dyDescent="0.3">
      <c r="A226" t="s">
        <v>202</v>
      </c>
      <c r="B226">
        <v>4</v>
      </c>
      <c r="C226">
        <v>762</v>
      </c>
      <c r="D226" s="4">
        <f t="shared" si="28"/>
        <v>19.05</v>
      </c>
      <c r="E226" s="3">
        <f t="shared" si="29"/>
        <v>457.2</v>
      </c>
      <c r="H226" s="2"/>
      <c r="J226" s="2"/>
      <c r="L226" s="2"/>
      <c r="N226" s="2"/>
      <c r="P226" s="2"/>
      <c r="R226" s="2"/>
    </row>
    <row r="227" spans="1:22" x14ac:dyDescent="0.3">
      <c r="D227" s="2"/>
      <c r="F227" s="2"/>
      <c r="H227" s="2"/>
      <c r="J227" s="2"/>
      <c r="L227" s="2"/>
      <c r="N227" s="2"/>
      <c r="P227" s="2"/>
      <c r="R227" s="2"/>
    </row>
    <row r="228" spans="1:22" x14ac:dyDescent="0.3">
      <c r="A228" t="s">
        <v>26</v>
      </c>
      <c r="C228">
        <f>SUM(E221:E226)</f>
        <v>6624</v>
      </c>
      <c r="D228" s="2"/>
      <c r="F228" s="2"/>
      <c r="H228" s="2"/>
      <c r="J228" s="2"/>
      <c r="L228" s="2"/>
      <c r="N228" s="2"/>
      <c r="P228" s="2"/>
    </row>
    <row r="229" spans="1:22" x14ac:dyDescent="0.3">
      <c r="A229" s="1" t="s">
        <v>203</v>
      </c>
      <c r="C229" s="3" t="s">
        <v>428</v>
      </c>
      <c r="E229" s="3" t="s">
        <v>429</v>
      </c>
      <c r="F229" s="2"/>
      <c r="H229" s="2"/>
      <c r="J229" s="2"/>
      <c r="L229" s="2"/>
      <c r="N229" s="2"/>
      <c r="P229" s="2"/>
      <c r="R229" s="2"/>
      <c r="T229" t="s">
        <v>18</v>
      </c>
      <c r="V229" t="s">
        <v>19</v>
      </c>
    </row>
    <row r="230" spans="1:22" x14ac:dyDescent="0.3">
      <c r="A230" t="s">
        <v>204</v>
      </c>
      <c r="B230">
        <v>5</v>
      </c>
      <c r="C230">
        <v>1361</v>
      </c>
      <c r="D230" s="4">
        <f t="shared" ref="D230:D240" si="30">E230/B230/6</f>
        <v>27.22</v>
      </c>
      <c r="E230" s="3">
        <f t="shared" si="29"/>
        <v>816.6</v>
      </c>
      <c r="H230" s="2"/>
      <c r="J230" s="2"/>
      <c r="L230" s="2"/>
      <c r="N230" s="2"/>
      <c r="P230" s="2"/>
      <c r="R230" s="2"/>
      <c r="T230">
        <v>96</v>
      </c>
      <c r="V230">
        <v>9916</v>
      </c>
    </row>
    <row r="231" spans="1:22" x14ac:dyDescent="0.3">
      <c r="A231" t="s">
        <v>205</v>
      </c>
      <c r="B231">
        <v>3</v>
      </c>
      <c r="C231">
        <v>800</v>
      </c>
      <c r="D231" s="4">
        <f t="shared" si="30"/>
        <v>26.666666666666668</v>
      </c>
      <c r="E231" s="3">
        <f t="shared" si="29"/>
        <v>480</v>
      </c>
      <c r="H231" s="2"/>
      <c r="J231" s="2"/>
      <c r="L231" s="2" t="s">
        <v>430</v>
      </c>
      <c r="N231" s="2"/>
      <c r="P231" s="2"/>
      <c r="R231" s="2"/>
      <c r="T231" t="s">
        <v>427</v>
      </c>
    </row>
    <row r="232" spans="1:22" x14ac:dyDescent="0.3">
      <c r="A232" t="s">
        <v>206</v>
      </c>
      <c r="B232">
        <v>9</v>
      </c>
      <c r="C232">
        <v>1481</v>
      </c>
      <c r="D232" s="4">
        <f t="shared" si="30"/>
        <v>16.455555555555556</v>
      </c>
      <c r="E232" s="3">
        <f t="shared" si="29"/>
        <v>888.6</v>
      </c>
      <c r="H232" s="2"/>
      <c r="J232" s="2"/>
      <c r="L232" s="2"/>
      <c r="N232" s="2"/>
      <c r="P232" s="2"/>
      <c r="R232" s="2"/>
      <c r="T232">
        <f>V230/T230</f>
        <v>103.29166666666667</v>
      </c>
    </row>
    <row r="233" spans="1:22" x14ac:dyDescent="0.3">
      <c r="A233" t="s">
        <v>207</v>
      </c>
      <c r="B233">
        <v>6</v>
      </c>
      <c r="C233">
        <v>1595</v>
      </c>
      <c r="D233" s="4">
        <f t="shared" si="30"/>
        <v>26.583333333333332</v>
      </c>
      <c r="E233" s="3">
        <f t="shared" si="29"/>
        <v>957</v>
      </c>
      <c r="H233" s="2"/>
      <c r="J233" s="2"/>
      <c r="L233" s="2"/>
      <c r="N233" s="2"/>
      <c r="P233" s="2"/>
      <c r="R233" s="2"/>
    </row>
    <row r="234" spans="1:22" x14ac:dyDescent="0.3">
      <c r="A234" t="s">
        <v>208</v>
      </c>
      <c r="B234">
        <v>3</v>
      </c>
      <c r="C234">
        <v>848</v>
      </c>
      <c r="D234" s="4">
        <f t="shared" si="30"/>
        <v>28.266666666666666</v>
      </c>
      <c r="E234" s="3">
        <f t="shared" si="29"/>
        <v>508.79999999999995</v>
      </c>
      <c r="H234" s="2"/>
      <c r="J234" s="2"/>
      <c r="L234" s="2"/>
      <c r="N234" s="2"/>
      <c r="P234" s="2"/>
      <c r="R234" s="2"/>
    </row>
    <row r="235" spans="1:22" x14ac:dyDescent="0.3">
      <c r="A235" t="s">
        <v>209</v>
      </c>
      <c r="B235">
        <v>5</v>
      </c>
      <c r="C235">
        <v>916</v>
      </c>
      <c r="D235" s="4">
        <f t="shared" si="30"/>
        <v>18.32</v>
      </c>
      <c r="E235" s="3">
        <f t="shared" si="29"/>
        <v>549.6</v>
      </c>
      <c r="H235" s="2"/>
      <c r="J235" s="2"/>
      <c r="L235" s="2"/>
      <c r="N235" s="2"/>
      <c r="P235" s="2"/>
      <c r="R235" s="2"/>
    </row>
    <row r="236" spans="1:22" x14ac:dyDescent="0.3">
      <c r="A236" t="s">
        <v>210</v>
      </c>
      <c r="B236">
        <v>3</v>
      </c>
      <c r="C236">
        <v>800</v>
      </c>
      <c r="D236" s="4">
        <f t="shared" si="30"/>
        <v>26.666666666666668</v>
      </c>
      <c r="E236" s="3">
        <f t="shared" si="29"/>
        <v>480</v>
      </c>
      <c r="H236" s="2"/>
      <c r="J236" s="2"/>
      <c r="L236" s="2"/>
      <c r="N236" s="2"/>
      <c r="P236" s="2"/>
      <c r="R236" s="2"/>
    </row>
    <row r="237" spans="1:22" x14ac:dyDescent="0.3">
      <c r="A237" t="s">
        <v>211</v>
      </c>
      <c r="B237">
        <v>24</v>
      </c>
      <c r="C237">
        <v>4213</v>
      </c>
      <c r="D237" s="4">
        <f t="shared" si="30"/>
        <v>17.554166666666664</v>
      </c>
      <c r="E237" s="3">
        <f t="shared" si="29"/>
        <v>2527.7999999999997</v>
      </c>
      <c r="H237" s="2"/>
      <c r="J237" s="2"/>
      <c r="L237" s="2"/>
      <c r="N237" s="2"/>
      <c r="P237" s="2"/>
      <c r="R237" s="2"/>
    </row>
    <row r="238" spans="1:22" x14ac:dyDescent="0.3">
      <c r="A238" t="s">
        <v>212</v>
      </c>
      <c r="B238">
        <v>13</v>
      </c>
      <c r="C238">
        <v>2553</v>
      </c>
      <c r="D238" s="4">
        <f t="shared" si="30"/>
        <v>19.638461538461538</v>
      </c>
      <c r="E238" s="3">
        <f t="shared" si="29"/>
        <v>1531.8</v>
      </c>
      <c r="H238" s="2"/>
      <c r="J238" s="2"/>
      <c r="L238" s="2"/>
      <c r="N238" s="2"/>
      <c r="P238" s="2"/>
      <c r="R238" s="2"/>
    </row>
    <row r="239" spans="1:22" x14ac:dyDescent="0.3">
      <c r="A239" t="s">
        <v>213</v>
      </c>
      <c r="B239">
        <v>5</v>
      </c>
      <c r="C239">
        <v>1010</v>
      </c>
      <c r="D239" s="4">
        <f t="shared" si="30"/>
        <v>20.2</v>
      </c>
      <c r="E239" s="3">
        <f t="shared" si="29"/>
        <v>606</v>
      </c>
      <c r="H239" s="2"/>
      <c r="J239" s="2"/>
      <c r="L239" s="2"/>
      <c r="N239" s="2"/>
      <c r="P239" s="2"/>
      <c r="R239" s="2"/>
    </row>
    <row r="240" spans="1:22" x14ac:dyDescent="0.3">
      <c r="A240" t="s">
        <v>214</v>
      </c>
      <c r="B240">
        <v>7</v>
      </c>
      <c r="C240">
        <v>950</v>
      </c>
      <c r="D240" s="4">
        <f t="shared" si="30"/>
        <v>13.571428571428571</v>
      </c>
      <c r="E240" s="3">
        <f t="shared" si="29"/>
        <v>570</v>
      </c>
      <c r="H240" s="2"/>
      <c r="J240" s="2"/>
      <c r="L240" s="2"/>
      <c r="N240" s="2"/>
      <c r="P240" s="2"/>
      <c r="R240" s="2"/>
    </row>
    <row r="241" spans="1:22" x14ac:dyDescent="0.3">
      <c r="D241" s="2"/>
      <c r="F241" s="2"/>
      <c r="H241" s="2"/>
      <c r="J241" s="2"/>
      <c r="L241" s="2"/>
      <c r="N241" s="2"/>
      <c r="P241" s="2"/>
    </row>
    <row r="242" spans="1:22" x14ac:dyDescent="0.3">
      <c r="A242" t="s">
        <v>26</v>
      </c>
      <c r="C242" s="3">
        <f>SUM(E230:E240)</f>
        <v>9916.1999999999989</v>
      </c>
      <c r="D242" s="2"/>
      <c r="F242" s="2"/>
      <c r="H242" s="2"/>
      <c r="J242" s="2"/>
      <c r="L242" s="2"/>
      <c r="N242" s="2"/>
      <c r="P242" s="2"/>
    </row>
    <row r="243" spans="1:22" x14ac:dyDescent="0.3">
      <c r="A243" s="1" t="s">
        <v>215</v>
      </c>
      <c r="D243" s="2"/>
      <c r="F243" s="2"/>
      <c r="H243" s="2"/>
      <c r="J243" s="2"/>
      <c r="L243" s="2"/>
      <c r="N243" s="2"/>
      <c r="P243" s="2"/>
      <c r="R243" s="2"/>
      <c r="T243" t="s">
        <v>18</v>
      </c>
      <c r="V243" t="s">
        <v>19</v>
      </c>
    </row>
    <row r="244" spans="1:22" x14ac:dyDescent="0.3">
      <c r="A244" t="s">
        <v>216</v>
      </c>
      <c r="B244">
        <v>25</v>
      </c>
      <c r="C244">
        <v>2614</v>
      </c>
      <c r="D244" s="2">
        <f t="shared" si="21"/>
        <v>17.426666666666666</v>
      </c>
      <c r="E244">
        <v>179</v>
      </c>
      <c r="F244" s="2">
        <f t="shared" si="22"/>
        <v>1.1933333333333334</v>
      </c>
      <c r="G244">
        <v>166</v>
      </c>
      <c r="H244" s="2">
        <f t="shared" si="23"/>
        <v>1.1066666666666667</v>
      </c>
      <c r="I244">
        <v>79</v>
      </c>
      <c r="J244" s="2">
        <f t="shared" si="24"/>
        <v>0.52666666666666673</v>
      </c>
      <c r="K244">
        <v>808</v>
      </c>
      <c r="L244" s="2">
        <f t="shared" si="25"/>
        <v>5.3866666666666667</v>
      </c>
      <c r="M244">
        <v>81</v>
      </c>
      <c r="N244" s="2">
        <f t="shared" si="26"/>
        <v>0.54</v>
      </c>
      <c r="O244">
        <v>111</v>
      </c>
      <c r="P244" s="2">
        <f t="shared" si="27"/>
        <v>0.7400000000000001</v>
      </c>
      <c r="R244" s="2"/>
      <c r="T244">
        <v>97</v>
      </c>
      <c r="V244">
        <v>10144</v>
      </c>
    </row>
    <row r="245" spans="1:22" x14ac:dyDescent="0.3">
      <c r="A245" t="s">
        <v>217</v>
      </c>
      <c r="B245">
        <v>7</v>
      </c>
      <c r="C245">
        <v>724</v>
      </c>
      <c r="D245" s="2">
        <f t="shared" si="21"/>
        <v>17.238095238095237</v>
      </c>
      <c r="E245">
        <v>62</v>
      </c>
      <c r="F245" s="2">
        <f t="shared" si="22"/>
        <v>1.4761904761904763</v>
      </c>
      <c r="G245">
        <v>108</v>
      </c>
      <c r="H245" s="2">
        <f t="shared" si="23"/>
        <v>2.5714285714285716</v>
      </c>
      <c r="I245">
        <v>6</v>
      </c>
      <c r="J245" s="2">
        <f t="shared" si="24"/>
        <v>0.14285714285714285</v>
      </c>
      <c r="K245">
        <v>224</v>
      </c>
      <c r="L245" s="2">
        <f t="shared" si="25"/>
        <v>5.333333333333333</v>
      </c>
      <c r="M245">
        <v>14</v>
      </c>
      <c r="N245" s="2">
        <f t="shared" si="26"/>
        <v>0.33333333333333331</v>
      </c>
      <c r="O245">
        <v>73</v>
      </c>
      <c r="P245" s="2">
        <f t="shared" si="27"/>
        <v>1.7380952380952381</v>
      </c>
      <c r="R245" s="2"/>
      <c r="T245" t="s">
        <v>427</v>
      </c>
    </row>
    <row r="246" spans="1:22" x14ac:dyDescent="0.3">
      <c r="A246" t="s">
        <v>218</v>
      </c>
      <c r="B246">
        <v>5</v>
      </c>
      <c r="C246">
        <v>512</v>
      </c>
      <c r="D246" s="2">
        <f t="shared" si="21"/>
        <v>17.066666666666666</v>
      </c>
      <c r="E246">
        <v>65</v>
      </c>
      <c r="F246" s="2">
        <f t="shared" si="22"/>
        <v>2.1666666666666665</v>
      </c>
      <c r="G246">
        <v>33</v>
      </c>
      <c r="H246" s="2">
        <f t="shared" si="23"/>
        <v>1.0999999999999999</v>
      </c>
      <c r="I246">
        <v>9</v>
      </c>
      <c r="J246" s="2">
        <f t="shared" si="24"/>
        <v>0.3</v>
      </c>
      <c r="K246">
        <v>74</v>
      </c>
      <c r="L246" s="2">
        <f t="shared" si="25"/>
        <v>2.4666666666666668</v>
      </c>
      <c r="M246">
        <v>11</v>
      </c>
      <c r="N246" s="2">
        <f t="shared" si="26"/>
        <v>0.3666666666666667</v>
      </c>
      <c r="O246">
        <v>223</v>
      </c>
      <c r="P246" s="2">
        <f t="shared" si="27"/>
        <v>7.4333333333333336</v>
      </c>
      <c r="R246" s="2"/>
      <c r="T246">
        <f>V244/T244</f>
        <v>104.57731958762886</v>
      </c>
    </row>
    <row r="247" spans="1:22" x14ac:dyDescent="0.3">
      <c r="A247" t="s">
        <v>219</v>
      </c>
      <c r="B247">
        <v>5</v>
      </c>
      <c r="C247">
        <v>928</v>
      </c>
      <c r="D247" s="2">
        <f t="shared" si="21"/>
        <v>30.933333333333334</v>
      </c>
      <c r="E247">
        <v>32</v>
      </c>
      <c r="F247" s="2">
        <f t="shared" si="22"/>
        <v>1.0666666666666667</v>
      </c>
      <c r="G247">
        <v>40</v>
      </c>
      <c r="H247" s="2">
        <f t="shared" si="23"/>
        <v>1.3333333333333333</v>
      </c>
      <c r="I247">
        <v>18</v>
      </c>
      <c r="J247" s="2">
        <f t="shared" si="24"/>
        <v>0.6</v>
      </c>
      <c r="K247">
        <v>117</v>
      </c>
      <c r="L247" s="2">
        <f t="shared" si="25"/>
        <v>3.9</v>
      </c>
      <c r="M247">
        <v>112</v>
      </c>
      <c r="N247" s="2">
        <f t="shared" si="26"/>
        <v>3.7333333333333329</v>
      </c>
      <c r="O247">
        <v>42</v>
      </c>
      <c r="P247" s="2">
        <f t="shared" si="27"/>
        <v>1.4000000000000001</v>
      </c>
      <c r="R247" s="2"/>
    </row>
    <row r="248" spans="1:22" x14ac:dyDescent="0.3">
      <c r="A248" t="s">
        <v>220</v>
      </c>
      <c r="B248">
        <v>8</v>
      </c>
      <c r="C248">
        <v>1178</v>
      </c>
      <c r="D248" s="2">
        <f t="shared" si="21"/>
        <v>24.541666666666668</v>
      </c>
      <c r="E248">
        <v>73</v>
      </c>
      <c r="F248" s="2">
        <f t="shared" si="22"/>
        <v>1.5208333333333333</v>
      </c>
      <c r="G248">
        <v>29</v>
      </c>
      <c r="H248" s="2">
        <f t="shared" si="23"/>
        <v>0.60416666666666663</v>
      </c>
      <c r="I248">
        <v>3</v>
      </c>
      <c r="J248" s="2">
        <f t="shared" si="24"/>
        <v>6.25E-2</v>
      </c>
      <c r="K248">
        <v>175</v>
      </c>
      <c r="L248" s="2">
        <f t="shared" si="25"/>
        <v>3.6458333333333335</v>
      </c>
      <c r="M248">
        <v>10</v>
      </c>
      <c r="N248" s="2">
        <f t="shared" si="26"/>
        <v>0.20833333333333334</v>
      </c>
      <c r="O248">
        <v>65</v>
      </c>
      <c r="P248" s="2">
        <f t="shared" si="27"/>
        <v>1.3541666666666667</v>
      </c>
      <c r="R248" s="2"/>
    </row>
    <row r="249" spans="1:22" x14ac:dyDescent="0.3">
      <c r="A249" t="s">
        <v>221</v>
      </c>
      <c r="B249">
        <v>11</v>
      </c>
      <c r="C249">
        <v>1568</v>
      </c>
      <c r="D249" s="2">
        <f t="shared" si="21"/>
        <v>23.757575757575754</v>
      </c>
      <c r="E249">
        <v>103</v>
      </c>
      <c r="F249" s="2">
        <f t="shared" si="22"/>
        <v>1.5606060606060606</v>
      </c>
      <c r="G249">
        <v>86</v>
      </c>
      <c r="H249" s="2">
        <f t="shared" si="23"/>
        <v>1.303030303030303</v>
      </c>
      <c r="I249">
        <v>12</v>
      </c>
      <c r="J249" s="2">
        <f t="shared" si="24"/>
        <v>0.1818181818181818</v>
      </c>
      <c r="K249">
        <v>153</v>
      </c>
      <c r="L249" s="2">
        <f t="shared" si="25"/>
        <v>2.3181818181818179</v>
      </c>
      <c r="M249">
        <v>149</v>
      </c>
      <c r="N249" s="2">
        <f t="shared" si="26"/>
        <v>2.2575757575757573</v>
      </c>
      <c r="O249">
        <v>75</v>
      </c>
      <c r="P249" s="2">
        <f t="shared" si="27"/>
        <v>1.1363636363636365</v>
      </c>
      <c r="R249" s="2"/>
    </row>
    <row r="250" spans="1:22" x14ac:dyDescent="0.3">
      <c r="A250" t="s">
        <v>222</v>
      </c>
      <c r="B250">
        <v>4</v>
      </c>
      <c r="C250">
        <v>614</v>
      </c>
      <c r="D250" s="2">
        <f t="shared" si="21"/>
        <v>25.583333333333332</v>
      </c>
      <c r="E250">
        <v>24</v>
      </c>
      <c r="F250" s="2">
        <f t="shared" si="22"/>
        <v>1</v>
      </c>
      <c r="G250">
        <v>38</v>
      </c>
      <c r="H250" s="2">
        <f t="shared" si="23"/>
        <v>1.5833333333333333</v>
      </c>
      <c r="I250">
        <v>4</v>
      </c>
      <c r="J250" s="2">
        <f t="shared" si="24"/>
        <v>0.16666666666666666</v>
      </c>
      <c r="K250">
        <v>106</v>
      </c>
      <c r="L250" s="2">
        <f t="shared" si="25"/>
        <v>4.416666666666667</v>
      </c>
      <c r="M250">
        <v>2</v>
      </c>
      <c r="N250" s="2">
        <f t="shared" si="26"/>
        <v>8.3333333333333329E-2</v>
      </c>
      <c r="O250">
        <v>13</v>
      </c>
      <c r="P250" s="2">
        <f t="shared" si="27"/>
        <v>0.54166666666666663</v>
      </c>
      <c r="R250" s="2"/>
    </row>
    <row r="251" spans="1:22" x14ac:dyDescent="0.3">
      <c r="A251" t="s">
        <v>223</v>
      </c>
      <c r="B251">
        <v>6</v>
      </c>
      <c r="C251">
        <v>934</v>
      </c>
      <c r="D251" s="2">
        <f t="shared" si="21"/>
        <v>25.944444444444443</v>
      </c>
      <c r="E251">
        <v>62</v>
      </c>
      <c r="F251" s="2">
        <f t="shared" si="22"/>
        <v>1.7222222222222223</v>
      </c>
      <c r="G251">
        <v>36</v>
      </c>
      <c r="H251" s="2">
        <f t="shared" si="23"/>
        <v>1</v>
      </c>
      <c r="I251">
        <v>6</v>
      </c>
      <c r="J251" s="2">
        <f t="shared" si="24"/>
        <v>0.16666666666666666</v>
      </c>
      <c r="K251">
        <v>166</v>
      </c>
      <c r="L251" s="2">
        <f t="shared" si="25"/>
        <v>4.6111111111111116</v>
      </c>
      <c r="M251">
        <v>55</v>
      </c>
      <c r="N251" s="2">
        <f t="shared" si="26"/>
        <v>1.5277777777777777</v>
      </c>
      <c r="O251">
        <v>31</v>
      </c>
      <c r="P251" s="2">
        <f t="shared" si="27"/>
        <v>0.86111111111111116</v>
      </c>
      <c r="R251" s="2"/>
    </row>
    <row r="252" spans="1:22" x14ac:dyDescent="0.3">
      <c r="A252" t="s">
        <v>224</v>
      </c>
      <c r="B252">
        <v>9</v>
      </c>
      <c r="C252">
        <v>1072</v>
      </c>
      <c r="D252" s="2">
        <f t="shared" si="21"/>
        <v>19.851851851851851</v>
      </c>
      <c r="E252">
        <v>76</v>
      </c>
      <c r="F252" s="2">
        <f t="shared" si="22"/>
        <v>1.4074074074074074</v>
      </c>
      <c r="G252">
        <v>48</v>
      </c>
      <c r="H252" s="2">
        <f t="shared" si="23"/>
        <v>0.88888888888888884</v>
      </c>
      <c r="I252">
        <v>8</v>
      </c>
      <c r="J252" s="2">
        <f t="shared" si="24"/>
        <v>0.14814814814814814</v>
      </c>
      <c r="K252">
        <v>261</v>
      </c>
      <c r="L252" s="2">
        <f t="shared" si="25"/>
        <v>4.833333333333333</v>
      </c>
      <c r="M252">
        <v>62</v>
      </c>
      <c r="N252" s="2">
        <f t="shared" si="26"/>
        <v>1.1481481481481481</v>
      </c>
      <c r="O252">
        <v>82</v>
      </c>
      <c r="P252" s="2">
        <f t="shared" si="27"/>
        <v>1.5185185185185184</v>
      </c>
      <c r="R252" s="2"/>
    </row>
    <row r="253" spans="1:22" x14ac:dyDescent="0.3">
      <c r="D253" s="2"/>
      <c r="F253" s="2"/>
      <c r="H253" s="2"/>
      <c r="J253" s="2"/>
      <c r="L253" s="2"/>
      <c r="N253" s="2"/>
      <c r="P253" s="2"/>
      <c r="R253" s="2"/>
    </row>
    <row r="254" spans="1:22" x14ac:dyDescent="0.3">
      <c r="A254" t="s">
        <v>26</v>
      </c>
      <c r="C254">
        <f>SUM(C244:C252)</f>
        <v>10144</v>
      </c>
      <c r="D254" s="2"/>
      <c r="F254" s="2"/>
      <c r="H254" s="2"/>
      <c r="J254" s="2"/>
      <c r="L254" s="2"/>
      <c r="N254" s="2"/>
      <c r="P254" s="2"/>
      <c r="R254" s="2"/>
    </row>
    <row r="255" spans="1:22" x14ac:dyDescent="0.3">
      <c r="A255" s="1" t="s">
        <v>225</v>
      </c>
      <c r="D255" s="2"/>
      <c r="F255" s="2"/>
      <c r="H255" s="2"/>
      <c r="J255" s="2"/>
      <c r="L255" s="2"/>
      <c r="N255" s="2"/>
      <c r="P255" s="2"/>
      <c r="R255" s="2"/>
      <c r="T255" t="s">
        <v>18</v>
      </c>
      <c r="V255" t="s">
        <v>19</v>
      </c>
    </row>
    <row r="256" spans="1:22" x14ac:dyDescent="0.3">
      <c r="A256" t="s">
        <v>226</v>
      </c>
      <c r="B256">
        <v>9</v>
      </c>
      <c r="C256">
        <v>1656</v>
      </c>
      <c r="D256" s="2">
        <f t="shared" si="21"/>
        <v>30.666666666666668</v>
      </c>
      <c r="E256">
        <v>73</v>
      </c>
      <c r="F256" s="2">
        <f t="shared" si="22"/>
        <v>1.3518518518518519</v>
      </c>
      <c r="G256">
        <v>79</v>
      </c>
      <c r="H256" s="2">
        <f t="shared" si="23"/>
        <v>1.462962962962963</v>
      </c>
      <c r="I256">
        <v>75</v>
      </c>
      <c r="J256" s="2">
        <f t="shared" si="24"/>
        <v>1.3888888888888891</v>
      </c>
      <c r="K256">
        <v>439</v>
      </c>
      <c r="L256" s="2">
        <f t="shared" si="25"/>
        <v>8.1296296296296298</v>
      </c>
      <c r="M256">
        <v>49</v>
      </c>
      <c r="N256" s="2">
        <f t="shared" si="26"/>
        <v>0.90740740740740744</v>
      </c>
      <c r="O256">
        <v>120</v>
      </c>
      <c r="P256" s="2">
        <f t="shared" si="27"/>
        <v>2.2222222222222223</v>
      </c>
      <c r="R256" s="2"/>
      <c r="T256">
        <v>42</v>
      </c>
      <c r="V256">
        <v>5734</v>
      </c>
    </row>
    <row r="257" spans="1:22" x14ac:dyDescent="0.3">
      <c r="A257" t="s">
        <v>227</v>
      </c>
      <c r="B257">
        <v>6</v>
      </c>
      <c r="C257">
        <v>831</v>
      </c>
      <c r="D257" s="2">
        <f t="shared" si="21"/>
        <v>23.083333333333332</v>
      </c>
      <c r="E257">
        <v>25</v>
      </c>
      <c r="F257" s="2">
        <f t="shared" si="22"/>
        <v>0.69444444444444453</v>
      </c>
      <c r="G257">
        <v>22</v>
      </c>
      <c r="H257" s="2">
        <f t="shared" si="23"/>
        <v>0.61111111111111105</v>
      </c>
      <c r="I257">
        <v>3</v>
      </c>
      <c r="J257" s="2">
        <f t="shared" si="24"/>
        <v>8.3333333333333329E-2</v>
      </c>
      <c r="K257">
        <v>184</v>
      </c>
      <c r="L257" s="2">
        <f t="shared" si="25"/>
        <v>5.1111111111111116</v>
      </c>
      <c r="M257">
        <v>16</v>
      </c>
      <c r="N257" s="2">
        <f t="shared" si="26"/>
        <v>0.44444444444444442</v>
      </c>
      <c r="O257">
        <v>34</v>
      </c>
      <c r="P257" s="2">
        <f t="shared" si="27"/>
        <v>0.94444444444444453</v>
      </c>
      <c r="R257" s="2"/>
      <c r="T257" t="s">
        <v>427</v>
      </c>
    </row>
    <row r="258" spans="1:22" x14ac:dyDescent="0.3">
      <c r="A258" t="s">
        <v>228</v>
      </c>
      <c r="B258">
        <v>8</v>
      </c>
      <c r="C258">
        <v>1140</v>
      </c>
      <c r="D258" s="2">
        <f t="shared" si="21"/>
        <v>23.75</v>
      </c>
      <c r="E258">
        <v>33</v>
      </c>
      <c r="F258" s="2">
        <f t="shared" si="22"/>
        <v>0.6875</v>
      </c>
      <c r="G258">
        <v>25</v>
      </c>
      <c r="H258" s="2">
        <f t="shared" si="23"/>
        <v>0.52083333333333337</v>
      </c>
      <c r="I258">
        <v>33</v>
      </c>
      <c r="J258" s="2">
        <f t="shared" si="24"/>
        <v>0.6875</v>
      </c>
      <c r="K258">
        <v>315</v>
      </c>
      <c r="L258" s="2">
        <f t="shared" si="25"/>
        <v>6.5625</v>
      </c>
      <c r="M258">
        <v>20</v>
      </c>
      <c r="N258" s="2">
        <f t="shared" si="26"/>
        <v>0.41666666666666669</v>
      </c>
      <c r="O258">
        <v>42</v>
      </c>
      <c r="P258" s="2">
        <f t="shared" si="27"/>
        <v>0.875</v>
      </c>
      <c r="R258" s="2"/>
      <c r="T258">
        <f>V256/T256</f>
        <v>136.52380952380952</v>
      </c>
    </row>
    <row r="259" spans="1:22" x14ac:dyDescent="0.3">
      <c r="A259" t="s">
        <v>229</v>
      </c>
      <c r="B259">
        <v>6</v>
      </c>
      <c r="C259">
        <v>1097</v>
      </c>
      <c r="D259" s="2">
        <f t="shared" si="21"/>
        <v>30.472222222222225</v>
      </c>
      <c r="E259">
        <v>42</v>
      </c>
      <c r="F259" s="2">
        <f t="shared" si="22"/>
        <v>1.1666666666666667</v>
      </c>
      <c r="G259">
        <v>13</v>
      </c>
      <c r="H259" s="2">
        <f t="shared" si="23"/>
        <v>0.3611111111111111</v>
      </c>
      <c r="I259">
        <v>13</v>
      </c>
      <c r="J259" s="2">
        <f t="shared" si="24"/>
        <v>0.3611111111111111</v>
      </c>
      <c r="K259">
        <v>144</v>
      </c>
      <c r="L259" s="2">
        <f t="shared" si="25"/>
        <v>4</v>
      </c>
      <c r="M259">
        <v>7</v>
      </c>
      <c r="N259" s="2">
        <f t="shared" si="26"/>
        <v>0.19444444444444445</v>
      </c>
      <c r="O259">
        <v>26</v>
      </c>
      <c r="P259" s="2">
        <f t="shared" si="27"/>
        <v>0.72222222222222221</v>
      </c>
      <c r="R259" s="2"/>
    </row>
    <row r="260" spans="1:22" x14ac:dyDescent="0.3">
      <c r="A260" t="s">
        <v>230</v>
      </c>
      <c r="B260">
        <v>7</v>
      </c>
      <c r="C260">
        <v>1010</v>
      </c>
      <c r="D260" s="2">
        <f t="shared" si="21"/>
        <v>24.047619047619047</v>
      </c>
      <c r="E260">
        <v>29</v>
      </c>
      <c r="F260" s="2">
        <f t="shared" si="22"/>
        <v>0.69047619047619058</v>
      </c>
      <c r="G260">
        <v>42</v>
      </c>
      <c r="H260" s="2">
        <f t="shared" si="23"/>
        <v>1</v>
      </c>
      <c r="I260">
        <v>16</v>
      </c>
      <c r="J260" s="2">
        <f t="shared" si="24"/>
        <v>0.38095238095238093</v>
      </c>
      <c r="K260">
        <v>138</v>
      </c>
      <c r="L260" s="2">
        <f t="shared" si="25"/>
        <v>3.285714285714286</v>
      </c>
      <c r="M260">
        <v>8</v>
      </c>
      <c r="N260" s="2">
        <f t="shared" si="26"/>
        <v>0.19047619047619047</v>
      </c>
      <c r="O260">
        <v>24</v>
      </c>
      <c r="P260" s="2">
        <f t="shared" si="27"/>
        <v>0.5714285714285714</v>
      </c>
      <c r="R260" s="2"/>
    </row>
    <row r="261" spans="1:22" x14ac:dyDescent="0.3">
      <c r="D261" s="2"/>
      <c r="F261" s="2"/>
      <c r="H261" s="2"/>
      <c r="J261" s="2"/>
      <c r="L261" s="2"/>
      <c r="N261" s="2"/>
      <c r="P261" s="2"/>
      <c r="R261" s="2"/>
    </row>
    <row r="262" spans="1:22" x14ac:dyDescent="0.3">
      <c r="A262" t="s">
        <v>26</v>
      </c>
      <c r="C262">
        <f>SUM(C256:C260)</f>
        <v>5734</v>
      </c>
      <c r="D262" s="2"/>
      <c r="F262" s="2"/>
      <c r="H262" s="2"/>
      <c r="J262" s="2"/>
      <c r="L262" s="2"/>
      <c r="N262" s="2"/>
      <c r="P262" s="2"/>
      <c r="R262" s="2"/>
    </row>
    <row r="263" spans="1:22" x14ac:dyDescent="0.3">
      <c r="A263" s="1" t="s">
        <v>231</v>
      </c>
      <c r="D263" s="2"/>
      <c r="F263" s="2"/>
      <c r="H263" s="2"/>
      <c r="J263" s="2"/>
      <c r="L263" s="2"/>
      <c r="N263" s="2"/>
      <c r="P263" s="2"/>
      <c r="R263" s="2"/>
      <c r="T263" t="s">
        <v>18</v>
      </c>
      <c r="V263" t="s">
        <v>19</v>
      </c>
    </row>
    <row r="264" spans="1:22" x14ac:dyDescent="0.3">
      <c r="A264" t="s">
        <v>232</v>
      </c>
      <c r="B264">
        <v>4</v>
      </c>
      <c r="C264" s="5">
        <v>694</v>
      </c>
      <c r="D264" s="2">
        <f t="shared" ref="D264:D278" si="31">C264/B264/6</f>
        <v>28.916666666666668</v>
      </c>
      <c r="E264" s="5">
        <v>54</v>
      </c>
      <c r="F264" s="2">
        <f t="shared" ref="F264:F278" si="32">E264/B264/6</f>
        <v>2.25</v>
      </c>
      <c r="G264" s="5">
        <v>32</v>
      </c>
      <c r="H264" s="2">
        <f t="shared" ref="H264:H278" si="33">G264/B264/6</f>
        <v>1.3333333333333333</v>
      </c>
      <c r="I264" s="5">
        <v>8</v>
      </c>
      <c r="J264" s="2">
        <f t="shared" ref="J264:J278" si="34">I264/B264/6</f>
        <v>0.33333333333333331</v>
      </c>
      <c r="K264" s="5">
        <v>142</v>
      </c>
      <c r="L264" s="2">
        <f t="shared" ref="L264:L278" si="35">K264/B264/6</f>
        <v>5.916666666666667</v>
      </c>
      <c r="M264" s="5">
        <v>11</v>
      </c>
      <c r="N264" s="2">
        <f t="shared" ref="N264:N278" si="36">M264/B264/6</f>
        <v>0.45833333333333331</v>
      </c>
      <c r="O264" s="5">
        <v>30</v>
      </c>
      <c r="P264" s="2">
        <f t="shared" ref="P264:P278" si="37">O264/B264/6</f>
        <v>1.25</v>
      </c>
      <c r="R264" s="2"/>
      <c r="T264">
        <v>53</v>
      </c>
      <c r="V264">
        <v>7073</v>
      </c>
    </row>
    <row r="265" spans="1:22" x14ac:dyDescent="0.3">
      <c r="A265" t="s">
        <v>233</v>
      </c>
      <c r="B265">
        <v>14</v>
      </c>
      <c r="C265" s="5">
        <v>2120</v>
      </c>
      <c r="D265" s="2">
        <f t="shared" si="31"/>
        <v>25.238095238095237</v>
      </c>
      <c r="E265" s="5">
        <v>388</v>
      </c>
      <c r="F265" s="2">
        <f t="shared" si="32"/>
        <v>4.6190476190476195</v>
      </c>
      <c r="G265" s="5">
        <v>157</v>
      </c>
      <c r="H265" s="2">
        <f t="shared" si="33"/>
        <v>1.8690476190476188</v>
      </c>
      <c r="I265" s="5">
        <v>22</v>
      </c>
      <c r="J265" s="2">
        <f t="shared" si="34"/>
        <v>0.26190476190476192</v>
      </c>
      <c r="K265" s="5">
        <v>480</v>
      </c>
      <c r="L265" s="2">
        <f t="shared" si="35"/>
        <v>5.7142857142857144</v>
      </c>
      <c r="M265" s="5">
        <v>252</v>
      </c>
      <c r="N265" s="2">
        <f t="shared" si="36"/>
        <v>3</v>
      </c>
      <c r="O265" s="5">
        <v>147</v>
      </c>
      <c r="P265" s="2">
        <f t="shared" si="37"/>
        <v>1.75</v>
      </c>
      <c r="R265" s="2"/>
      <c r="T265" t="s">
        <v>427</v>
      </c>
    </row>
    <row r="266" spans="1:22" x14ac:dyDescent="0.3">
      <c r="A266" t="s">
        <v>234</v>
      </c>
      <c r="B266">
        <v>3</v>
      </c>
      <c r="C266" s="5">
        <v>555</v>
      </c>
      <c r="D266" s="2">
        <f t="shared" si="31"/>
        <v>30.833333333333332</v>
      </c>
      <c r="E266" s="5">
        <v>44</v>
      </c>
      <c r="F266" s="2">
        <f t="shared" si="32"/>
        <v>2.4444444444444442</v>
      </c>
      <c r="G266" s="5">
        <v>10</v>
      </c>
      <c r="H266" s="2">
        <f t="shared" si="33"/>
        <v>0.55555555555555558</v>
      </c>
      <c r="I266" s="5">
        <v>0</v>
      </c>
      <c r="J266" s="2">
        <f t="shared" si="34"/>
        <v>0</v>
      </c>
      <c r="K266" s="5">
        <v>128</v>
      </c>
      <c r="L266" s="2">
        <f t="shared" si="35"/>
        <v>7.1111111111111107</v>
      </c>
      <c r="M266" s="5">
        <v>6</v>
      </c>
      <c r="N266" s="2">
        <f t="shared" si="36"/>
        <v>0.33333333333333331</v>
      </c>
      <c r="O266" s="5">
        <v>20</v>
      </c>
      <c r="P266" s="2">
        <f t="shared" si="37"/>
        <v>1.1111111111111112</v>
      </c>
      <c r="R266" s="2"/>
      <c r="T266">
        <f>V264/T264</f>
        <v>133.45283018867926</v>
      </c>
    </row>
    <row r="267" spans="1:22" x14ac:dyDescent="0.3">
      <c r="A267" t="s">
        <v>235</v>
      </c>
      <c r="B267">
        <v>3</v>
      </c>
      <c r="C267" s="5">
        <v>675</v>
      </c>
      <c r="D267" s="2">
        <f t="shared" si="31"/>
        <v>37.5</v>
      </c>
      <c r="E267" s="5">
        <v>67</v>
      </c>
      <c r="F267" s="2">
        <f t="shared" si="32"/>
        <v>3.7222222222222219</v>
      </c>
      <c r="G267" s="5">
        <v>14</v>
      </c>
      <c r="H267" s="2">
        <f t="shared" si="33"/>
        <v>0.77777777777777779</v>
      </c>
      <c r="I267" s="5">
        <v>0</v>
      </c>
      <c r="J267" s="2">
        <f t="shared" si="34"/>
        <v>0</v>
      </c>
      <c r="K267" s="5">
        <v>163</v>
      </c>
      <c r="L267" s="2">
        <f t="shared" si="35"/>
        <v>9.0555555555555554</v>
      </c>
      <c r="M267" s="5">
        <v>14</v>
      </c>
      <c r="N267" s="2">
        <f t="shared" si="36"/>
        <v>0.77777777777777779</v>
      </c>
      <c r="O267" s="5">
        <v>39</v>
      </c>
      <c r="P267" s="2">
        <f t="shared" si="37"/>
        <v>2.1666666666666665</v>
      </c>
      <c r="R267" s="2"/>
    </row>
    <row r="268" spans="1:22" x14ac:dyDescent="0.3">
      <c r="A268" t="s">
        <v>236</v>
      </c>
      <c r="B268">
        <v>10</v>
      </c>
      <c r="C268" s="5">
        <v>1823</v>
      </c>
      <c r="D268" s="2">
        <f t="shared" si="31"/>
        <v>30.383333333333336</v>
      </c>
      <c r="E268" s="5">
        <v>184</v>
      </c>
      <c r="F268" s="2">
        <f t="shared" si="32"/>
        <v>3.0666666666666664</v>
      </c>
      <c r="G268" s="5">
        <v>156</v>
      </c>
      <c r="H268" s="2">
        <f t="shared" si="33"/>
        <v>2.6</v>
      </c>
      <c r="I268" s="5">
        <v>7</v>
      </c>
      <c r="J268" s="2">
        <f t="shared" si="34"/>
        <v>0.11666666666666665</v>
      </c>
      <c r="K268" s="5">
        <v>213</v>
      </c>
      <c r="L268" s="2">
        <f t="shared" si="35"/>
        <v>3.5500000000000003</v>
      </c>
      <c r="M268" s="5">
        <v>26</v>
      </c>
      <c r="N268" s="2">
        <f t="shared" si="36"/>
        <v>0.43333333333333335</v>
      </c>
      <c r="O268" s="5">
        <v>103</v>
      </c>
      <c r="P268" s="2">
        <f t="shared" si="37"/>
        <v>1.7166666666666668</v>
      </c>
      <c r="R268" s="2"/>
    </row>
    <row r="269" spans="1:22" x14ac:dyDescent="0.3">
      <c r="A269" t="s">
        <v>237</v>
      </c>
      <c r="B269">
        <v>4</v>
      </c>
      <c r="C269" s="5">
        <v>585</v>
      </c>
      <c r="D269" s="2">
        <f t="shared" si="31"/>
        <v>24.375</v>
      </c>
      <c r="E269" s="5">
        <v>42</v>
      </c>
      <c r="F269" s="2">
        <f t="shared" si="32"/>
        <v>1.75</v>
      </c>
      <c r="G269" s="5">
        <v>11</v>
      </c>
      <c r="H269" s="2">
        <f t="shared" si="33"/>
        <v>0.45833333333333331</v>
      </c>
      <c r="I269" s="5">
        <v>0</v>
      </c>
      <c r="J269" s="2">
        <f t="shared" si="34"/>
        <v>0</v>
      </c>
      <c r="K269" s="5">
        <v>25</v>
      </c>
      <c r="L269" s="2">
        <f t="shared" si="35"/>
        <v>1.0416666666666667</v>
      </c>
      <c r="M269" s="5">
        <v>25</v>
      </c>
      <c r="N269" s="2">
        <f t="shared" si="36"/>
        <v>1.0416666666666667</v>
      </c>
      <c r="O269" s="5">
        <v>18</v>
      </c>
      <c r="P269" s="2">
        <f t="shared" si="37"/>
        <v>0.75</v>
      </c>
      <c r="R269" s="2"/>
    </row>
    <row r="270" spans="1:22" x14ac:dyDescent="0.3">
      <c r="A270" t="s">
        <v>238</v>
      </c>
      <c r="B270">
        <v>3</v>
      </c>
      <c r="C270" s="5">
        <v>621</v>
      </c>
      <c r="D270" s="2">
        <f t="shared" si="31"/>
        <v>34.5</v>
      </c>
      <c r="E270" s="5">
        <v>52</v>
      </c>
      <c r="F270" s="2">
        <f t="shared" si="32"/>
        <v>2.8888888888888888</v>
      </c>
      <c r="G270" s="5">
        <v>16</v>
      </c>
      <c r="H270" s="2">
        <f t="shared" si="33"/>
        <v>0.88888888888888884</v>
      </c>
      <c r="I270" s="5">
        <v>0</v>
      </c>
      <c r="J270" s="2">
        <f t="shared" si="34"/>
        <v>0</v>
      </c>
      <c r="K270" s="5">
        <v>109</v>
      </c>
      <c r="L270" s="2">
        <f t="shared" si="35"/>
        <v>6.0555555555555562</v>
      </c>
      <c r="M270" s="5">
        <v>1</v>
      </c>
      <c r="N270" s="2">
        <f t="shared" si="36"/>
        <v>5.5555555555555552E-2</v>
      </c>
      <c r="O270" s="5">
        <v>10</v>
      </c>
      <c r="P270" s="2">
        <f t="shared" si="37"/>
        <v>0.55555555555555558</v>
      </c>
      <c r="R270" s="2"/>
    </row>
    <row r="271" spans="1:22" x14ac:dyDescent="0.3">
      <c r="D271" s="2"/>
      <c r="F271" s="2"/>
      <c r="H271" s="2"/>
      <c r="J271" s="2"/>
      <c r="L271" s="2"/>
      <c r="N271" s="2"/>
      <c r="P271" s="2"/>
    </row>
    <row r="272" spans="1:22" x14ac:dyDescent="0.3">
      <c r="A272" t="s">
        <v>26</v>
      </c>
      <c r="C272">
        <f>SUM(C264:C270)</f>
        <v>7073</v>
      </c>
      <c r="D272" s="2"/>
      <c r="F272" s="2"/>
      <c r="H272" s="2"/>
      <c r="J272" s="2"/>
      <c r="L272" s="2"/>
      <c r="N272" s="2"/>
      <c r="P272" s="2"/>
    </row>
    <row r="273" spans="1:30" x14ac:dyDescent="0.3">
      <c r="A273" s="1" t="s">
        <v>239</v>
      </c>
      <c r="C273" t="s">
        <v>240</v>
      </c>
      <c r="D273" s="2" t="s">
        <v>431</v>
      </c>
      <c r="F273" s="2"/>
      <c r="H273" s="2"/>
      <c r="J273" s="2"/>
      <c r="L273" s="2"/>
      <c r="N273" s="2"/>
      <c r="P273" s="2"/>
      <c r="Z273" s="2"/>
      <c r="AB273" t="s">
        <v>18</v>
      </c>
      <c r="AD273" t="s">
        <v>19</v>
      </c>
    </row>
    <row r="274" spans="1:30" x14ac:dyDescent="0.3">
      <c r="A274" t="s">
        <v>241</v>
      </c>
      <c r="B274">
        <v>15</v>
      </c>
      <c r="C274">
        <f>R274/2</f>
        <v>0</v>
      </c>
      <c r="D274" s="2">
        <f t="shared" si="31"/>
        <v>0</v>
      </c>
      <c r="E274">
        <f>S274/2</f>
        <v>143.5</v>
      </c>
      <c r="F274" s="2">
        <f t="shared" si="32"/>
        <v>1.5944444444444443</v>
      </c>
      <c r="G274">
        <f>T274/2</f>
        <v>90</v>
      </c>
      <c r="H274" s="2">
        <f t="shared" si="33"/>
        <v>1</v>
      </c>
      <c r="I274">
        <f>U274/2</f>
        <v>7.5</v>
      </c>
      <c r="J274" s="2">
        <f t="shared" si="34"/>
        <v>8.3333333333333329E-2</v>
      </c>
      <c r="K274">
        <f>V274/2</f>
        <v>205</v>
      </c>
      <c r="L274" s="2">
        <f t="shared" si="35"/>
        <v>2.2777777777777777</v>
      </c>
      <c r="M274">
        <f>W274/2</f>
        <v>29.5</v>
      </c>
      <c r="N274" s="2">
        <f t="shared" si="36"/>
        <v>0.32777777777777778</v>
      </c>
      <c r="O274">
        <f>X274/2</f>
        <v>98</v>
      </c>
      <c r="P274" s="2">
        <f t="shared" si="37"/>
        <v>1.0888888888888888</v>
      </c>
      <c r="S274">
        <v>287</v>
      </c>
      <c r="T274">
        <v>180</v>
      </c>
      <c r="U274">
        <v>15</v>
      </c>
      <c r="V274">
        <v>410</v>
      </c>
      <c r="W274">
        <v>59</v>
      </c>
      <c r="X274">
        <v>196</v>
      </c>
      <c r="Z274" s="2"/>
      <c r="AB274">
        <v>55</v>
      </c>
      <c r="AD274">
        <v>6523</v>
      </c>
    </row>
    <row r="275" spans="1:30" x14ac:dyDescent="0.3">
      <c r="A275" t="s">
        <v>242</v>
      </c>
      <c r="B275">
        <v>10</v>
      </c>
      <c r="C275">
        <f t="shared" ref="C275:C278" si="38">R275/2</f>
        <v>0</v>
      </c>
      <c r="D275" s="2">
        <f t="shared" si="31"/>
        <v>0</v>
      </c>
      <c r="E275">
        <f t="shared" ref="E275:E278" si="39">S275/2</f>
        <v>129.5</v>
      </c>
      <c r="F275" s="2">
        <f t="shared" si="32"/>
        <v>2.1583333333333332</v>
      </c>
      <c r="G275">
        <f t="shared" ref="G275:G278" si="40">T275/2</f>
        <v>67</v>
      </c>
      <c r="H275" s="2">
        <f t="shared" si="33"/>
        <v>1.1166666666666667</v>
      </c>
      <c r="I275">
        <f t="shared" ref="I275:I278" si="41">U275/2</f>
        <v>26</v>
      </c>
      <c r="J275" s="2">
        <f t="shared" si="34"/>
        <v>0.43333333333333335</v>
      </c>
      <c r="K275">
        <f t="shared" ref="K275:K278" si="42">V275/2</f>
        <v>208</v>
      </c>
      <c r="L275" s="2">
        <f t="shared" si="35"/>
        <v>3.4666666666666668</v>
      </c>
      <c r="M275">
        <f t="shared" ref="M275:M278" si="43">W275/2</f>
        <v>11</v>
      </c>
      <c r="N275" s="2">
        <f t="shared" si="36"/>
        <v>0.18333333333333335</v>
      </c>
      <c r="O275">
        <f t="shared" ref="O275:O278" si="44">X275/2</f>
        <v>39</v>
      </c>
      <c r="P275" s="2">
        <f t="shared" si="37"/>
        <v>0.65</v>
      </c>
      <c r="S275">
        <v>259</v>
      </c>
      <c r="T275">
        <v>134</v>
      </c>
      <c r="U275">
        <v>52</v>
      </c>
      <c r="V275">
        <v>416</v>
      </c>
      <c r="W275">
        <v>22</v>
      </c>
      <c r="X275">
        <v>78</v>
      </c>
      <c r="Z275" s="2"/>
      <c r="AB275" t="s">
        <v>427</v>
      </c>
    </row>
    <row r="276" spans="1:30" x14ac:dyDescent="0.3">
      <c r="A276" t="s">
        <v>243</v>
      </c>
      <c r="B276">
        <v>4</v>
      </c>
      <c r="C276">
        <f t="shared" si="38"/>
        <v>0</v>
      </c>
      <c r="D276" s="2">
        <f t="shared" si="31"/>
        <v>0</v>
      </c>
      <c r="E276">
        <f t="shared" si="39"/>
        <v>100</v>
      </c>
      <c r="F276" s="2">
        <f t="shared" si="32"/>
        <v>4.166666666666667</v>
      </c>
      <c r="G276">
        <f t="shared" si="40"/>
        <v>38</v>
      </c>
      <c r="H276" s="2">
        <f t="shared" si="33"/>
        <v>1.5833333333333333</v>
      </c>
      <c r="I276">
        <f t="shared" si="41"/>
        <v>7</v>
      </c>
      <c r="J276" s="2">
        <f t="shared" si="34"/>
        <v>0.29166666666666669</v>
      </c>
      <c r="K276">
        <f t="shared" si="42"/>
        <v>87</v>
      </c>
      <c r="L276" s="2">
        <f t="shared" si="35"/>
        <v>3.625</v>
      </c>
      <c r="M276">
        <f t="shared" si="43"/>
        <v>14.5</v>
      </c>
      <c r="N276" s="2">
        <f t="shared" si="36"/>
        <v>0.60416666666666663</v>
      </c>
      <c r="O276">
        <f t="shared" si="44"/>
        <v>42.5</v>
      </c>
      <c r="P276" s="2">
        <f t="shared" si="37"/>
        <v>1.7708333333333333</v>
      </c>
      <c r="S276">
        <v>200</v>
      </c>
      <c r="T276">
        <v>76</v>
      </c>
      <c r="U276">
        <v>14</v>
      </c>
      <c r="V276">
        <v>174</v>
      </c>
      <c r="W276">
        <v>29</v>
      </c>
      <c r="X276">
        <v>85</v>
      </c>
      <c r="Z276" s="2"/>
      <c r="AB276">
        <f>AD274/AB274</f>
        <v>118.6</v>
      </c>
    </row>
    <row r="277" spans="1:30" x14ac:dyDescent="0.3">
      <c r="A277" t="s">
        <v>244</v>
      </c>
      <c r="B277">
        <v>11</v>
      </c>
      <c r="C277">
        <f t="shared" si="38"/>
        <v>0</v>
      </c>
      <c r="D277" s="2">
        <f t="shared" si="31"/>
        <v>0</v>
      </c>
      <c r="E277">
        <f t="shared" si="39"/>
        <v>108.5</v>
      </c>
      <c r="F277" s="2">
        <f t="shared" si="32"/>
        <v>1.6439393939393938</v>
      </c>
      <c r="G277">
        <f t="shared" si="40"/>
        <v>67.5</v>
      </c>
      <c r="H277" s="2">
        <f t="shared" si="33"/>
        <v>1.0227272727272727</v>
      </c>
      <c r="I277">
        <f t="shared" si="41"/>
        <v>14</v>
      </c>
      <c r="J277" s="2">
        <f t="shared" si="34"/>
        <v>0.21212121212121213</v>
      </c>
      <c r="K277">
        <f t="shared" si="42"/>
        <v>159.5</v>
      </c>
      <c r="L277" s="2">
        <f t="shared" si="35"/>
        <v>2.4166666666666665</v>
      </c>
      <c r="M277">
        <f t="shared" si="43"/>
        <v>18.5</v>
      </c>
      <c r="N277" s="2">
        <f t="shared" si="36"/>
        <v>0.28030303030303033</v>
      </c>
      <c r="O277">
        <f t="shared" si="44"/>
        <v>28.5</v>
      </c>
      <c r="P277" s="2">
        <f t="shared" si="37"/>
        <v>0.43181818181818182</v>
      </c>
      <c r="S277">
        <v>217</v>
      </c>
      <c r="T277">
        <v>135</v>
      </c>
      <c r="U277">
        <v>28</v>
      </c>
      <c r="V277">
        <v>319</v>
      </c>
      <c r="W277">
        <v>37</v>
      </c>
      <c r="X277">
        <v>57</v>
      </c>
      <c r="Z277" s="2"/>
    </row>
    <row r="278" spans="1:30" x14ac:dyDescent="0.3">
      <c r="A278" t="s">
        <v>245</v>
      </c>
      <c r="B278">
        <v>9</v>
      </c>
      <c r="C278">
        <f t="shared" si="38"/>
        <v>0</v>
      </c>
      <c r="D278" s="2">
        <f t="shared" si="31"/>
        <v>0</v>
      </c>
      <c r="E278">
        <f t="shared" si="39"/>
        <v>118.5</v>
      </c>
      <c r="F278" s="2">
        <f t="shared" si="32"/>
        <v>2.1944444444444442</v>
      </c>
      <c r="G278">
        <f t="shared" si="40"/>
        <v>107</v>
      </c>
      <c r="H278" s="2">
        <f t="shared" si="33"/>
        <v>1.9814814814814816</v>
      </c>
      <c r="I278">
        <f t="shared" si="41"/>
        <v>22</v>
      </c>
      <c r="J278" s="2">
        <f t="shared" si="34"/>
        <v>0.40740740740740744</v>
      </c>
      <c r="K278">
        <f t="shared" si="42"/>
        <v>164.5</v>
      </c>
      <c r="L278" s="2">
        <f t="shared" si="35"/>
        <v>3.0462962962962963</v>
      </c>
      <c r="M278">
        <f t="shared" si="43"/>
        <v>51</v>
      </c>
      <c r="N278" s="2">
        <f t="shared" si="36"/>
        <v>0.94444444444444453</v>
      </c>
      <c r="O278">
        <f t="shared" si="44"/>
        <v>56</v>
      </c>
      <c r="P278" s="2">
        <f t="shared" si="37"/>
        <v>1.037037037037037</v>
      </c>
      <c r="S278">
        <v>237</v>
      </c>
      <c r="T278">
        <v>214</v>
      </c>
      <c r="U278">
        <v>44</v>
      </c>
      <c r="V278">
        <v>329</v>
      </c>
      <c r="W278">
        <v>102</v>
      </c>
      <c r="X278">
        <v>112</v>
      </c>
      <c r="Z278" s="2"/>
    </row>
    <row r="279" spans="1:30" x14ac:dyDescent="0.3">
      <c r="D279" s="2"/>
      <c r="F279" s="2"/>
      <c r="H279" s="2"/>
      <c r="J279" s="2"/>
      <c r="L279" s="2"/>
      <c r="N279" s="2"/>
      <c r="P279" s="2"/>
      <c r="Z279" s="2"/>
    </row>
    <row r="280" spans="1:30" x14ac:dyDescent="0.3">
      <c r="A280" t="s">
        <v>26</v>
      </c>
      <c r="C280" s="3">
        <f>SUM(C274:C278)</f>
        <v>0</v>
      </c>
      <c r="D280" s="2"/>
      <c r="F280" s="2"/>
      <c r="H280" s="2"/>
      <c r="J280" s="2"/>
      <c r="L280" s="2"/>
      <c r="N280" s="2"/>
      <c r="Z280" s="2"/>
    </row>
    <row r="281" spans="1:30" x14ac:dyDescent="0.3">
      <c r="A281" s="1" t="s">
        <v>246</v>
      </c>
      <c r="R281" s="2"/>
      <c r="T281" t="s">
        <v>18</v>
      </c>
      <c r="V281" t="s">
        <v>19</v>
      </c>
    </row>
    <row r="282" spans="1:30" x14ac:dyDescent="0.3">
      <c r="A282" s="6" t="s">
        <v>247</v>
      </c>
      <c r="B282">
        <v>6</v>
      </c>
      <c r="C282">
        <v>1129</v>
      </c>
      <c r="D282" s="2">
        <f t="shared" ref="D282:D289" si="45">C282/B282/6</f>
        <v>31.361111111111111</v>
      </c>
      <c r="E282">
        <v>97</v>
      </c>
      <c r="F282" s="2">
        <f t="shared" ref="F282:F289" si="46">E282/B282/6</f>
        <v>2.6944444444444446</v>
      </c>
      <c r="G282">
        <v>47</v>
      </c>
      <c r="H282" s="2">
        <f t="shared" ref="H282:H289" si="47">G282/B282/6</f>
        <v>1.3055555555555556</v>
      </c>
      <c r="I282">
        <v>0</v>
      </c>
      <c r="J282" s="2">
        <f t="shared" ref="J282:J289" si="48">I282/B282/6</f>
        <v>0</v>
      </c>
      <c r="K282">
        <v>221</v>
      </c>
      <c r="L282" s="2">
        <f t="shared" ref="L282:L289" si="49">K282/B282/6</f>
        <v>6.1388888888888893</v>
      </c>
      <c r="M282">
        <v>8</v>
      </c>
      <c r="N282" s="2">
        <f t="shared" ref="N282:N289" si="50">M282/B282/6</f>
        <v>0.22222222222222221</v>
      </c>
      <c r="O282">
        <v>87</v>
      </c>
      <c r="P282" s="2">
        <f t="shared" ref="P282:P289" si="51">O282/B282/6</f>
        <v>2.4166666666666665</v>
      </c>
      <c r="R282" s="2"/>
      <c r="T282">
        <v>70</v>
      </c>
      <c r="V282">
        <v>10452</v>
      </c>
    </row>
    <row r="283" spans="1:30" x14ac:dyDescent="0.3">
      <c r="A283" t="s">
        <v>248</v>
      </c>
      <c r="B283">
        <v>5</v>
      </c>
      <c r="C283">
        <v>728</v>
      </c>
      <c r="D283" s="2">
        <f t="shared" si="45"/>
        <v>24.266666666666666</v>
      </c>
      <c r="E283">
        <v>94</v>
      </c>
      <c r="F283" s="2">
        <f t="shared" si="46"/>
        <v>3.1333333333333333</v>
      </c>
      <c r="G283">
        <v>34</v>
      </c>
      <c r="H283" s="2">
        <f t="shared" si="47"/>
        <v>1.1333333333333333</v>
      </c>
      <c r="I283">
        <v>13</v>
      </c>
      <c r="J283" s="2">
        <f t="shared" si="48"/>
        <v>0.43333333333333335</v>
      </c>
      <c r="K283">
        <v>190</v>
      </c>
      <c r="L283" s="2">
        <f t="shared" si="49"/>
        <v>6.333333333333333</v>
      </c>
      <c r="M283">
        <v>10</v>
      </c>
      <c r="N283" s="2">
        <f t="shared" si="50"/>
        <v>0.33333333333333331</v>
      </c>
      <c r="O283">
        <v>93</v>
      </c>
      <c r="P283" s="2">
        <f t="shared" si="51"/>
        <v>3.1</v>
      </c>
      <c r="R283" s="2"/>
      <c r="T283" t="s">
        <v>427</v>
      </c>
    </row>
    <row r="284" spans="1:30" x14ac:dyDescent="0.3">
      <c r="A284" t="s">
        <v>249</v>
      </c>
      <c r="B284">
        <v>5</v>
      </c>
      <c r="C284">
        <v>1261</v>
      </c>
      <c r="D284" s="2">
        <f t="shared" si="45"/>
        <v>42.033333333333331</v>
      </c>
      <c r="E284">
        <v>125</v>
      </c>
      <c r="F284" s="2">
        <f t="shared" si="46"/>
        <v>4.166666666666667</v>
      </c>
      <c r="G284">
        <v>72</v>
      </c>
      <c r="H284" s="2">
        <f t="shared" si="47"/>
        <v>2.4</v>
      </c>
      <c r="I284">
        <v>2</v>
      </c>
      <c r="J284" s="2">
        <f t="shared" si="48"/>
        <v>6.6666666666666666E-2</v>
      </c>
      <c r="K284">
        <v>177</v>
      </c>
      <c r="L284" s="2">
        <f t="shared" si="49"/>
        <v>5.8999999999999995</v>
      </c>
      <c r="M284">
        <v>14</v>
      </c>
      <c r="N284" s="2">
        <f t="shared" si="50"/>
        <v>0.46666666666666662</v>
      </c>
      <c r="O284">
        <v>44</v>
      </c>
      <c r="P284" s="2">
        <f t="shared" si="51"/>
        <v>1.4666666666666668</v>
      </c>
      <c r="R284" s="2"/>
      <c r="T284">
        <f>V282/T282</f>
        <v>149.31428571428572</v>
      </c>
    </row>
    <row r="285" spans="1:30" x14ac:dyDescent="0.3">
      <c r="A285" t="s">
        <v>250</v>
      </c>
      <c r="B285">
        <v>17</v>
      </c>
      <c r="C285">
        <v>2604</v>
      </c>
      <c r="D285" s="2">
        <f t="shared" si="45"/>
        <v>25.529411764705884</v>
      </c>
      <c r="E285">
        <v>263</v>
      </c>
      <c r="F285" s="2">
        <f t="shared" si="46"/>
        <v>2.5784313725490198</v>
      </c>
      <c r="G285">
        <v>137</v>
      </c>
      <c r="H285" s="2">
        <f t="shared" si="47"/>
        <v>1.3431372549019607</v>
      </c>
      <c r="I285">
        <v>19</v>
      </c>
      <c r="J285" s="2">
        <f t="shared" si="48"/>
        <v>0.18627450980392157</v>
      </c>
      <c r="K285">
        <v>325</v>
      </c>
      <c r="L285" s="2">
        <f t="shared" si="49"/>
        <v>3.1862745098039214</v>
      </c>
      <c r="M285">
        <v>18</v>
      </c>
      <c r="N285" s="2">
        <f t="shared" si="50"/>
        <v>0.17647058823529413</v>
      </c>
      <c r="O285">
        <v>200</v>
      </c>
      <c r="P285" s="2">
        <f t="shared" si="51"/>
        <v>1.9607843137254903</v>
      </c>
      <c r="R285" s="2"/>
    </row>
    <row r="286" spans="1:30" x14ac:dyDescent="0.3">
      <c r="A286" t="s">
        <v>251</v>
      </c>
      <c r="B286">
        <v>6</v>
      </c>
      <c r="C286">
        <v>1311</v>
      </c>
      <c r="D286" s="2">
        <f t="shared" si="45"/>
        <v>36.416666666666664</v>
      </c>
      <c r="E286">
        <v>135</v>
      </c>
      <c r="F286" s="2">
        <f t="shared" si="46"/>
        <v>3.75</v>
      </c>
      <c r="G286">
        <v>70</v>
      </c>
      <c r="H286" s="2">
        <f t="shared" si="47"/>
        <v>1.9444444444444444</v>
      </c>
      <c r="I286">
        <v>12</v>
      </c>
      <c r="J286" s="2">
        <f t="shared" si="48"/>
        <v>0.33333333333333331</v>
      </c>
      <c r="K286">
        <v>166</v>
      </c>
      <c r="L286" s="2">
        <f t="shared" si="49"/>
        <v>4.6111111111111116</v>
      </c>
      <c r="M286">
        <v>14</v>
      </c>
      <c r="N286" s="2">
        <f t="shared" si="50"/>
        <v>0.3888888888888889</v>
      </c>
      <c r="O286">
        <v>62</v>
      </c>
      <c r="P286" s="2">
        <f t="shared" si="51"/>
        <v>1.7222222222222223</v>
      </c>
      <c r="R286" s="2"/>
    </row>
    <row r="287" spans="1:30" x14ac:dyDescent="0.3">
      <c r="A287" t="s">
        <v>252</v>
      </c>
      <c r="B287">
        <v>4</v>
      </c>
      <c r="C287">
        <v>707</v>
      </c>
      <c r="D287" s="2">
        <f t="shared" si="45"/>
        <v>29.458333333333332</v>
      </c>
      <c r="E287">
        <v>68</v>
      </c>
      <c r="F287" s="2">
        <f t="shared" si="46"/>
        <v>2.8333333333333335</v>
      </c>
      <c r="G287">
        <v>18</v>
      </c>
      <c r="H287" s="2">
        <f t="shared" si="47"/>
        <v>0.75</v>
      </c>
      <c r="I287">
        <v>16</v>
      </c>
      <c r="J287" s="2">
        <f t="shared" si="48"/>
        <v>0.66666666666666663</v>
      </c>
      <c r="K287">
        <v>78</v>
      </c>
      <c r="L287" s="2">
        <f t="shared" si="49"/>
        <v>3.25</v>
      </c>
      <c r="M287">
        <v>5</v>
      </c>
      <c r="N287" s="2">
        <f t="shared" si="50"/>
        <v>0.20833333333333334</v>
      </c>
      <c r="O287">
        <v>23</v>
      </c>
      <c r="P287" s="2">
        <f t="shared" si="51"/>
        <v>0.95833333333333337</v>
      </c>
      <c r="R287" s="2"/>
    </row>
    <row r="288" spans="1:30" x14ac:dyDescent="0.3">
      <c r="A288" t="s">
        <v>253</v>
      </c>
      <c r="B288">
        <v>7</v>
      </c>
      <c r="C288">
        <v>1238</v>
      </c>
      <c r="D288" s="2">
        <f t="shared" si="45"/>
        <v>29.476190476190478</v>
      </c>
      <c r="E288">
        <v>152</v>
      </c>
      <c r="F288" s="2">
        <f t="shared" si="46"/>
        <v>3.6190476190476191</v>
      </c>
      <c r="G288">
        <v>68</v>
      </c>
      <c r="H288" s="2">
        <f t="shared" si="47"/>
        <v>1.6190476190476188</v>
      </c>
      <c r="I288">
        <v>30</v>
      </c>
      <c r="J288" s="2">
        <f t="shared" si="48"/>
        <v>0.7142857142857143</v>
      </c>
      <c r="K288">
        <v>118</v>
      </c>
      <c r="L288" s="2">
        <f t="shared" si="49"/>
        <v>2.8095238095238098</v>
      </c>
      <c r="M288">
        <v>6</v>
      </c>
      <c r="N288" s="2">
        <f t="shared" si="50"/>
        <v>0.14285714285714285</v>
      </c>
      <c r="O288">
        <v>30</v>
      </c>
      <c r="P288" s="2">
        <f t="shared" si="51"/>
        <v>0.7142857142857143</v>
      </c>
      <c r="R288" s="2"/>
    </row>
    <row r="289" spans="1:22" x14ac:dyDescent="0.3">
      <c r="A289" t="s">
        <v>254</v>
      </c>
      <c r="B289">
        <v>7</v>
      </c>
      <c r="C289">
        <v>1474</v>
      </c>
      <c r="D289" s="2">
        <f t="shared" si="45"/>
        <v>35.095238095238095</v>
      </c>
      <c r="E289">
        <v>150</v>
      </c>
      <c r="F289" s="2">
        <f t="shared" si="46"/>
        <v>3.5714285714285712</v>
      </c>
      <c r="G289">
        <v>85</v>
      </c>
      <c r="H289" s="2">
        <f t="shared" si="47"/>
        <v>2.0238095238095237</v>
      </c>
      <c r="I289">
        <v>0</v>
      </c>
      <c r="J289" s="2">
        <f t="shared" si="48"/>
        <v>0</v>
      </c>
      <c r="K289">
        <v>314</v>
      </c>
      <c r="L289" s="2">
        <f t="shared" si="49"/>
        <v>7.4761904761904754</v>
      </c>
      <c r="M289">
        <v>5</v>
      </c>
      <c r="N289" s="2">
        <f t="shared" si="50"/>
        <v>0.11904761904761905</v>
      </c>
      <c r="O289">
        <v>95</v>
      </c>
      <c r="P289" s="2">
        <f t="shared" si="51"/>
        <v>2.2619047619047619</v>
      </c>
      <c r="R289" s="2"/>
    </row>
    <row r="290" spans="1:22" x14ac:dyDescent="0.3">
      <c r="D290" s="2"/>
      <c r="F290" s="2"/>
      <c r="H290" s="2"/>
      <c r="J290" s="2"/>
      <c r="L290" s="2"/>
      <c r="N290" s="2"/>
      <c r="P290" s="2"/>
    </row>
    <row r="291" spans="1:22" x14ac:dyDescent="0.3">
      <c r="A291" t="s">
        <v>26</v>
      </c>
      <c r="C291">
        <f>SUM(C282:C289)</f>
        <v>10452</v>
      </c>
      <c r="D291" s="2"/>
      <c r="F291" s="2"/>
      <c r="H291" s="2"/>
      <c r="J291" s="2"/>
      <c r="L291" s="2"/>
      <c r="N291" s="2"/>
      <c r="P291" s="2"/>
    </row>
    <row r="292" spans="1:22" x14ac:dyDescent="0.3">
      <c r="A292" s="1" t="s">
        <v>255</v>
      </c>
      <c r="D292" s="2"/>
      <c r="F292" s="2"/>
      <c r="H292" s="2"/>
      <c r="J292" s="2"/>
      <c r="L292" s="2"/>
      <c r="N292" s="2"/>
      <c r="P292" s="2"/>
      <c r="R292" s="2"/>
      <c r="T292" t="s">
        <v>18</v>
      </c>
      <c r="V292" t="s">
        <v>19</v>
      </c>
    </row>
    <row r="293" spans="1:22" x14ac:dyDescent="0.3">
      <c r="A293" t="s">
        <v>256</v>
      </c>
      <c r="B293">
        <v>28</v>
      </c>
      <c r="C293">
        <v>7665</v>
      </c>
      <c r="D293" s="2">
        <f t="shared" ref="D293:D350" si="52">C293/B293/6</f>
        <v>45.625</v>
      </c>
      <c r="E293">
        <v>194</v>
      </c>
      <c r="F293" s="2">
        <f t="shared" ref="F293:F350" si="53">E293/B293/6</f>
        <v>1.1547619047619049</v>
      </c>
      <c r="G293">
        <v>83</v>
      </c>
      <c r="H293" s="2">
        <f t="shared" ref="H293:H350" si="54">G293/B293/6</f>
        <v>0.49404761904761907</v>
      </c>
      <c r="I293">
        <v>30</v>
      </c>
      <c r="J293" s="2">
        <f t="shared" ref="J293:J350" si="55">I293/B293/6</f>
        <v>0.17857142857142858</v>
      </c>
      <c r="K293">
        <v>609</v>
      </c>
      <c r="L293" s="2">
        <f t="shared" ref="L293:L350" si="56">K293/B293/6</f>
        <v>3.625</v>
      </c>
      <c r="M293">
        <v>131</v>
      </c>
      <c r="N293" s="2">
        <f t="shared" ref="N293:N350" si="57">M293/B293/6</f>
        <v>0.77976190476190477</v>
      </c>
      <c r="O293">
        <v>268</v>
      </c>
      <c r="P293" s="2">
        <f t="shared" ref="P293:P350" si="58">O293/B293/6</f>
        <v>1.5952380952380951</v>
      </c>
      <c r="R293" s="2"/>
      <c r="T293">
        <v>231</v>
      </c>
      <c r="V293">
        <v>37880</v>
      </c>
    </row>
    <row r="294" spans="1:22" x14ac:dyDescent="0.3">
      <c r="A294" t="s">
        <v>257</v>
      </c>
      <c r="B294">
        <v>15</v>
      </c>
      <c r="C294">
        <v>2892</v>
      </c>
      <c r="D294" s="2">
        <f t="shared" si="52"/>
        <v>32.133333333333333</v>
      </c>
      <c r="E294">
        <v>66</v>
      </c>
      <c r="F294" s="2">
        <f t="shared" si="53"/>
        <v>0.73333333333333339</v>
      </c>
      <c r="G294">
        <v>38</v>
      </c>
      <c r="H294" s="2">
        <f t="shared" si="54"/>
        <v>0.42222222222222222</v>
      </c>
      <c r="I294">
        <v>14</v>
      </c>
      <c r="J294" s="2">
        <f t="shared" si="55"/>
        <v>0.15555555555555556</v>
      </c>
      <c r="K294">
        <v>498</v>
      </c>
      <c r="L294" s="2">
        <f t="shared" si="56"/>
        <v>5.5333333333333341</v>
      </c>
      <c r="M294">
        <v>14</v>
      </c>
      <c r="N294" s="2">
        <f t="shared" si="57"/>
        <v>0.15555555555555556</v>
      </c>
      <c r="O294">
        <v>100</v>
      </c>
      <c r="P294" s="2">
        <f t="shared" si="58"/>
        <v>1.1111111111111112</v>
      </c>
      <c r="R294" s="2"/>
      <c r="T294" t="s">
        <v>427</v>
      </c>
    </row>
    <row r="295" spans="1:22" x14ac:dyDescent="0.3">
      <c r="A295" t="s">
        <v>258</v>
      </c>
      <c r="B295">
        <v>24</v>
      </c>
      <c r="C295">
        <v>5387</v>
      </c>
      <c r="D295" s="2">
        <f t="shared" si="52"/>
        <v>37.409722222222221</v>
      </c>
      <c r="E295">
        <v>184</v>
      </c>
      <c r="F295" s="2">
        <f t="shared" si="53"/>
        <v>1.2777777777777779</v>
      </c>
      <c r="G295">
        <v>82</v>
      </c>
      <c r="H295" s="2">
        <f t="shared" si="54"/>
        <v>0.56944444444444442</v>
      </c>
      <c r="I295">
        <v>28</v>
      </c>
      <c r="J295" s="2">
        <f t="shared" si="55"/>
        <v>0.19444444444444445</v>
      </c>
      <c r="K295">
        <v>452</v>
      </c>
      <c r="L295" s="2">
        <f t="shared" si="56"/>
        <v>3.1388888888888888</v>
      </c>
      <c r="M295">
        <v>6</v>
      </c>
      <c r="N295" s="2">
        <f t="shared" si="57"/>
        <v>4.1666666666666664E-2</v>
      </c>
      <c r="O295">
        <v>235</v>
      </c>
      <c r="P295" s="2">
        <f t="shared" si="58"/>
        <v>1.6319444444444444</v>
      </c>
      <c r="R295" s="2"/>
      <c r="T295">
        <f>V293/T293</f>
        <v>163.98268398268399</v>
      </c>
    </row>
    <row r="296" spans="1:22" x14ac:dyDescent="0.3">
      <c r="A296" t="s">
        <v>259</v>
      </c>
      <c r="B296">
        <v>16</v>
      </c>
      <c r="C296">
        <v>2893</v>
      </c>
      <c r="D296" s="2">
        <f t="shared" si="52"/>
        <v>30.135416666666668</v>
      </c>
      <c r="E296">
        <v>114</v>
      </c>
      <c r="F296" s="2">
        <f t="shared" si="53"/>
        <v>1.1875</v>
      </c>
      <c r="G296">
        <v>36</v>
      </c>
      <c r="H296" s="2">
        <f t="shared" si="54"/>
        <v>0.375</v>
      </c>
      <c r="I296">
        <v>12</v>
      </c>
      <c r="J296" s="2">
        <f t="shared" si="55"/>
        <v>0.125</v>
      </c>
      <c r="K296">
        <v>394</v>
      </c>
      <c r="L296" s="2">
        <f t="shared" si="56"/>
        <v>4.104166666666667</v>
      </c>
      <c r="M296">
        <v>14</v>
      </c>
      <c r="N296" s="2">
        <f t="shared" si="57"/>
        <v>0.14583333333333334</v>
      </c>
      <c r="O296">
        <v>82</v>
      </c>
      <c r="P296" s="2">
        <f t="shared" si="58"/>
        <v>0.85416666666666663</v>
      </c>
      <c r="R296" s="2"/>
    </row>
    <row r="297" spans="1:22" x14ac:dyDescent="0.3">
      <c r="A297" t="s">
        <v>260</v>
      </c>
      <c r="B297">
        <v>5</v>
      </c>
      <c r="C297">
        <v>884</v>
      </c>
      <c r="D297" s="2">
        <f t="shared" si="52"/>
        <v>29.466666666666669</v>
      </c>
      <c r="E297">
        <v>16</v>
      </c>
      <c r="F297" s="2">
        <f t="shared" si="53"/>
        <v>0.53333333333333333</v>
      </c>
      <c r="G297">
        <v>33</v>
      </c>
      <c r="H297" s="2">
        <f t="shared" si="54"/>
        <v>1.0999999999999999</v>
      </c>
      <c r="I297">
        <v>5</v>
      </c>
      <c r="J297" s="2">
        <f t="shared" si="55"/>
        <v>0.16666666666666666</v>
      </c>
      <c r="K297">
        <v>329</v>
      </c>
      <c r="L297" s="2">
        <f t="shared" si="56"/>
        <v>10.966666666666667</v>
      </c>
      <c r="M297">
        <v>27</v>
      </c>
      <c r="N297" s="2">
        <f t="shared" si="57"/>
        <v>0.9</v>
      </c>
      <c r="O297">
        <v>22</v>
      </c>
      <c r="P297" s="2">
        <f t="shared" si="58"/>
        <v>0.73333333333333339</v>
      </c>
      <c r="R297" s="2"/>
    </row>
    <row r="298" spans="1:22" x14ac:dyDescent="0.3">
      <c r="A298" t="s">
        <v>261</v>
      </c>
      <c r="B298">
        <v>11</v>
      </c>
      <c r="C298">
        <v>2026</v>
      </c>
      <c r="D298" s="2">
        <f t="shared" si="52"/>
        <v>30.696969696969699</v>
      </c>
      <c r="E298">
        <v>86</v>
      </c>
      <c r="F298" s="2">
        <f t="shared" si="53"/>
        <v>1.303030303030303</v>
      </c>
      <c r="G298">
        <v>163</v>
      </c>
      <c r="H298" s="2">
        <f t="shared" si="54"/>
        <v>2.4696969696969697</v>
      </c>
      <c r="I298">
        <v>9</v>
      </c>
      <c r="J298" s="2">
        <f t="shared" si="55"/>
        <v>0.13636363636363638</v>
      </c>
      <c r="K298">
        <v>417</v>
      </c>
      <c r="L298" s="2">
        <f t="shared" si="56"/>
        <v>6.3181818181818175</v>
      </c>
      <c r="M298">
        <v>19</v>
      </c>
      <c r="N298" s="2">
        <f t="shared" si="57"/>
        <v>0.2878787878787879</v>
      </c>
      <c r="O298">
        <v>110</v>
      </c>
      <c r="P298" s="2">
        <f t="shared" si="58"/>
        <v>1.6666666666666667</v>
      </c>
      <c r="R298" s="2"/>
    </row>
    <row r="299" spans="1:22" x14ac:dyDescent="0.3">
      <c r="A299" t="s">
        <v>262</v>
      </c>
      <c r="B299">
        <v>3</v>
      </c>
      <c r="C299">
        <v>689</v>
      </c>
      <c r="D299" s="2">
        <f t="shared" si="52"/>
        <v>38.277777777777779</v>
      </c>
      <c r="E299">
        <v>54</v>
      </c>
      <c r="F299" s="2">
        <f t="shared" si="53"/>
        <v>3</v>
      </c>
      <c r="G299">
        <v>27</v>
      </c>
      <c r="H299" s="2">
        <f t="shared" si="54"/>
        <v>1.5</v>
      </c>
      <c r="I299">
        <v>8</v>
      </c>
      <c r="J299" s="2">
        <f t="shared" si="55"/>
        <v>0.44444444444444442</v>
      </c>
      <c r="K299">
        <v>66</v>
      </c>
      <c r="L299" s="2">
        <f t="shared" si="56"/>
        <v>3.6666666666666665</v>
      </c>
      <c r="M299">
        <v>2</v>
      </c>
      <c r="N299" s="2">
        <f t="shared" si="57"/>
        <v>0.1111111111111111</v>
      </c>
      <c r="O299">
        <v>25</v>
      </c>
      <c r="P299" s="2">
        <f t="shared" si="58"/>
        <v>1.3888888888888891</v>
      </c>
      <c r="R299" s="2"/>
    </row>
    <row r="300" spans="1:22" x14ac:dyDescent="0.3">
      <c r="A300" t="s">
        <v>263</v>
      </c>
      <c r="B300">
        <v>5</v>
      </c>
      <c r="C300">
        <v>908</v>
      </c>
      <c r="D300" s="2">
        <f t="shared" si="52"/>
        <v>30.266666666666666</v>
      </c>
      <c r="E300">
        <v>50</v>
      </c>
      <c r="F300" s="2">
        <f t="shared" si="53"/>
        <v>1.6666666666666667</v>
      </c>
      <c r="G300">
        <v>157</v>
      </c>
      <c r="H300" s="2">
        <f t="shared" si="54"/>
        <v>5.2333333333333334</v>
      </c>
      <c r="I300">
        <v>4</v>
      </c>
      <c r="J300" s="2">
        <f t="shared" si="55"/>
        <v>0.13333333333333333</v>
      </c>
      <c r="K300">
        <v>127</v>
      </c>
      <c r="L300" s="2">
        <f t="shared" si="56"/>
        <v>4.2333333333333334</v>
      </c>
      <c r="M300">
        <v>2</v>
      </c>
      <c r="N300" s="2">
        <f t="shared" si="57"/>
        <v>6.6666666666666666E-2</v>
      </c>
      <c r="O300">
        <v>41</v>
      </c>
      <c r="P300" s="2">
        <f t="shared" si="58"/>
        <v>1.3666666666666665</v>
      </c>
      <c r="R300" s="2"/>
    </row>
    <row r="301" spans="1:22" x14ac:dyDescent="0.3">
      <c r="A301" t="s">
        <v>264</v>
      </c>
      <c r="B301">
        <v>4</v>
      </c>
      <c r="C301">
        <v>794</v>
      </c>
      <c r="D301" s="2">
        <f t="shared" si="52"/>
        <v>33.083333333333336</v>
      </c>
      <c r="E301">
        <v>17</v>
      </c>
      <c r="F301" s="2">
        <f t="shared" si="53"/>
        <v>0.70833333333333337</v>
      </c>
      <c r="G301">
        <v>39</v>
      </c>
      <c r="H301" s="2">
        <f t="shared" si="54"/>
        <v>1.625</v>
      </c>
      <c r="I301">
        <v>0</v>
      </c>
      <c r="J301" s="2">
        <f t="shared" si="55"/>
        <v>0</v>
      </c>
      <c r="K301">
        <v>145</v>
      </c>
      <c r="L301" s="2">
        <f t="shared" si="56"/>
        <v>6.041666666666667</v>
      </c>
      <c r="M301">
        <v>0</v>
      </c>
      <c r="N301" s="2">
        <f t="shared" si="57"/>
        <v>0</v>
      </c>
      <c r="O301">
        <v>105</v>
      </c>
      <c r="P301" s="2">
        <f t="shared" si="58"/>
        <v>4.375</v>
      </c>
      <c r="R301" s="2"/>
    </row>
    <row r="302" spans="1:22" x14ac:dyDescent="0.3">
      <c r="A302" t="s">
        <v>265</v>
      </c>
      <c r="B302">
        <v>9</v>
      </c>
      <c r="C302">
        <v>1464</v>
      </c>
      <c r="D302" s="2">
        <f t="shared" si="52"/>
        <v>27.111111111111111</v>
      </c>
      <c r="E302">
        <v>149</v>
      </c>
      <c r="F302" s="2">
        <f t="shared" si="53"/>
        <v>2.7592592592592595</v>
      </c>
      <c r="G302">
        <v>76</v>
      </c>
      <c r="H302" s="2">
        <f t="shared" si="54"/>
        <v>1.4074074074074074</v>
      </c>
      <c r="I302">
        <v>3</v>
      </c>
      <c r="J302" s="2">
        <f t="shared" si="55"/>
        <v>5.5555555555555552E-2</v>
      </c>
      <c r="K302">
        <v>191</v>
      </c>
      <c r="L302" s="2">
        <f t="shared" si="56"/>
        <v>3.5370370370370368</v>
      </c>
      <c r="M302">
        <v>3</v>
      </c>
      <c r="N302" s="2">
        <f t="shared" si="57"/>
        <v>5.5555555555555552E-2</v>
      </c>
      <c r="O302">
        <v>62</v>
      </c>
      <c r="P302" s="2">
        <f t="shared" si="58"/>
        <v>1.1481481481481481</v>
      </c>
      <c r="R302" s="2"/>
    </row>
    <row r="303" spans="1:22" x14ac:dyDescent="0.3">
      <c r="A303" t="s">
        <v>266</v>
      </c>
      <c r="B303">
        <v>4</v>
      </c>
      <c r="C303">
        <v>739</v>
      </c>
      <c r="D303" s="2">
        <f t="shared" si="52"/>
        <v>30.791666666666668</v>
      </c>
      <c r="E303">
        <v>50</v>
      </c>
      <c r="F303" s="2">
        <f t="shared" si="53"/>
        <v>2.0833333333333335</v>
      </c>
      <c r="G303">
        <v>4</v>
      </c>
      <c r="H303" s="2">
        <f t="shared" si="54"/>
        <v>0.16666666666666666</v>
      </c>
      <c r="I303">
        <v>3</v>
      </c>
      <c r="J303" s="2">
        <f t="shared" si="55"/>
        <v>0.125</v>
      </c>
      <c r="K303">
        <v>139</v>
      </c>
      <c r="L303" s="2">
        <f t="shared" si="56"/>
        <v>5.791666666666667</v>
      </c>
      <c r="M303">
        <v>9</v>
      </c>
      <c r="N303" s="2">
        <f t="shared" si="57"/>
        <v>0.375</v>
      </c>
      <c r="O303">
        <v>14</v>
      </c>
      <c r="P303" s="2">
        <f t="shared" si="58"/>
        <v>0.58333333333333337</v>
      </c>
      <c r="R303" s="2"/>
    </row>
    <row r="304" spans="1:22" x14ac:dyDescent="0.3">
      <c r="A304" t="s">
        <v>267</v>
      </c>
      <c r="B304">
        <v>5</v>
      </c>
      <c r="C304">
        <v>852</v>
      </c>
      <c r="D304" s="2">
        <f t="shared" si="52"/>
        <v>28.400000000000002</v>
      </c>
      <c r="E304">
        <v>21</v>
      </c>
      <c r="F304" s="2">
        <f t="shared" si="53"/>
        <v>0.70000000000000007</v>
      </c>
      <c r="G304">
        <v>8</v>
      </c>
      <c r="H304" s="2">
        <f t="shared" si="54"/>
        <v>0.26666666666666666</v>
      </c>
      <c r="I304">
        <v>7</v>
      </c>
      <c r="J304" s="2">
        <f t="shared" si="55"/>
        <v>0.23333333333333331</v>
      </c>
      <c r="K304">
        <v>179</v>
      </c>
      <c r="L304" s="2">
        <f t="shared" si="56"/>
        <v>5.9666666666666659</v>
      </c>
      <c r="M304">
        <v>0</v>
      </c>
      <c r="N304" s="2">
        <f t="shared" si="57"/>
        <v>0</v>
      </c>
      <c r="O304">
        <v>14</v>
      </c>
      <c r="P304" s="2">
        <f t="shared" si="58"/>
        <v>0.46666666666666662</v>
      </c>
      <c r="R304" s="2"/>
    </row>
    <row r="305" spans="1:30" x14ac:dyDescent="0.3">
      <c r="A305" t="s">
        <v>268</v>
      </c>
      <c r="B305">
        <v>5</v>
      </c>
      <c r="C305">
        <v>1174</v>
      </c>
      <c r="D305" s="2">
        <f t="shared" si="52"/>
        <v>39.133333333333333</v>
      </c>
      <c r="E305">
        <v>151</v>
      </c>
      <c r="F305" s="2">
        <f t="shared" si="53"/>
        <v>5.0333333333333332</v>
      </c>
      <c r="G305">
        <v>155</v>
      </c>
      <c r="H305" s="2">
        <f t="shared" si="54"/>
        <v>5.166666666666667</v>
      </c>
      <c r="I305">
        <v>6</v>
      </c>
      <c r="J305" s="2">
        <f t="shared" si="55"/>
        <v>0.19999999999999998</v>
      </c>
      <c r="K305">
        <v>158</v>
      </c>
      <c r="L305" s="2">
        <f t="shared" si="56"/>
        <v>5.2666666666666666</v>
      </c>
      <c r="M305">
        <v>16</v>
      </c>
      <c r="N305" s="2">
        <f t="shared" si="57"/>
        <v>0.53333333333333333</v>
      </c>
      <c r="O305">
        <v>162</v>
      </c>
      <c r="P305" s="2">
        <f t="shared" si="58"/>
        <v>5.3999999999999995</v>
      </c>
      <c r="R305" s="2"/>
    </row>
    <row r="306" spans="1:30" x14ac:dyDescent="0.3">
      <c r="A306" t="s">
        <v>269</v>
      </c>
      <c r="B306">
        <v>3</v>
      </c>
      <c r="C306">
        <v>642</v>
      </c>
      <c r="D306" s="2">
        <f t="shared" si="52"/>
        <v>35.666666666666664</v>
      </c>
      <c r="E306">
        <v>11</v>
      </c>
      <c r="F306" s="2">
        <f t="shared" si="53"/>
        <v>0.61111111111111105</v>
      </c>
      <c r="G306">
        <v>43</v>
      </c>
      <c r="H306" s="2">
        <f t="shared" si="54"/>
        <v>2.3888888888888888</v>
      </c>
      <c r="I306">
        <v>14</v>
      </c>
      <c r="J306" s="2">
        <f t="shared" si="55"/>
        <v>0.77777777777777779</v>
      </c>
      <c r="K306">
        <v>91</v>
      </c>
      <c r="L306" s="2">
        <f t="shared" si="56"/>
        <v>5.0555555555555554</v>
      </c>
      <c r="M306">
        <v>1</v>
      </c>
      <c r="N306" s="2">
        <f t="shared" si="57"/>
        <v>5.5555555555555552E-2</v>
      </c>
      <c r="O306">
        <v>39</v>
      </c>
      <c r="P306" s="2">
        <f t="shared" si="58"/>
        <v>2.1666666666666665</v>
      </c>
      <c r="R306" s="2"/>
    </row>
    <row r="307" spans="1:30" x14ac:dyDescent="0.3">
      <c r="A307" t="s">
        <v>270</v>
      </c>
      <c r="B307">
        <v>10</v>
      </c>
      <c r="C307">
        <v>1996</v>
      </c>
      <c r="D307" s="2">
        <f t="shared" si="52"/>
        <v>33.266666666666666</v>
      </c>
      <c r="E307">
        <v>67</v>
      </c>
      <c r="F307" s="2">
        <f t="shared" si="53"/>
        <v>1.1166666666666667</v>
      </c>
      <c r="G307">
        <v>8</v>
      </c>
      <c r="H307" s="2">
        <f t="shared" si="54"/>
        <v>0.13333333333333333</v>
      </c>
      <c r="I307">
        <v>1</v>
      </c>
      <c r="J307" s="2">
        <f t="shared" si="55"/>
        <v>1.6666666666666666E-2</v>
      </c>
      <c r="K307">
        <v>218</v>
      </c>
      <c r="L307" s="2">
        <f t="shared" si="56"/>
        <v>3.6333333333333333</v>
      </c>
      <c r="M307">
        <v>5</v>
      </c>
      <c r="N307" s="2">
        <f t="shared" si="57"/>
        <v>8.3333333333333329E-2</v>
      </c>
      <c r="O307">
        <v>159</v>
      </c>
      <c r="P307" s="2">
        <f t="shared" si="58"/>
        <v>2.65</v>
      </c>
      <c r="R307" s="2"/>
    </row>
    <row r="308" spans="1:30" x14ac:dyDescent="0.3">
      <c r="A308" t="s">
        <v>271</v>
      </c>
      <c r="B308">
        <v>4</v>
      </c>
      <c r="C308">
        <v>1091</v>
      </c>
      <c r="D308" s="2">
        <f t="shared" si="52"/>
        <v>45.458333333333336</v>
      </c>
      <c r="E308">
        <v>32</v>
      </c>
      <c r="F308" s="2">
        <f t="shared" si="53"/>
        <v>1.3333333333333333</v>
      </c>
      <c r="G308">
        <v>26</v>
      </c>
      <c r="H308" s="2">
        <f t="shared" si="54"/>
        <v>1.0833333333333333</v>
      </c>
      <c r="I308">
        <v>9</v>
      </c>
      <c r="J308" s="2">
        <f t="shared" si="55"/>
        <v>0.375</v>
      </c>
      <c r="K308">
        <v>172</v>
      </c>
      <c r="L308" s="2">
        <f t="shared" si="56"/>
        <v>7.166666666666667</v>
      </c>
      <c r="M308">
        <v>1</v>
      </c>
      <c r="N308" s="2">
        <f t="shared" si="57"/>
        <v>4.1666666666666664E-2</v>
      </c>
      <c r="O308">
        <v>46</v>
      </c>
      <c r="P308" s="2">
        <f t="shared" si="58"/>
        <v>1.9166666666666667</v>
      </c>
      <c r="R308" s="2"/>
    </row>
    <row r="309" spans="1:30" x14ac:dyDescent="0.3">
      <c r="A309" t="s">
        <v>272</v>
      </c>
      <c r="B309">
        <v>5</v>
      </c>
      <c r="C309">
        <v>1227</v>
      </c>
      <c r="D309" s="2">
        <f t="shared" si="52"/>
        <v>40.9</v>
      </c>
      <c r="E309">
        <v>78</v>
      </c>
      <c r="F309" s="2">
        <f t="shared" si="53"/>
        <v>2.6</v>
      </c>
      <c r="G309">
        <v>96</v>
      </c>
      <c r="H309" s="2">
        <f t="shared" si="54"/>
        <v>3.1999999999999997</v>
      </c>
      <c r="I309">
        <v>28</v>
      </c>
      <c r="J309" s="2">
        <f t="shared" si="55"/>
        <v>0.93333333333333324</v>
      </c>
      <c r="K309">
        <v>287</v>
      </c>
      <c r="L309" s="2">
        <f t="shared" si="56"/>
        <v>9.5666666666666664</v>
      </c>
      <c r="M309">
        <v>3</v>
      </c>
      <c r="N309" s="2">
        <f t="shared" si="57"/>
        <v>9.9999999999999992E-2</v>
      </c>
      <c r="O309">
        <v>46</v>
      </c>
      <c r="P309" s="2">
        <f t="shared" si="58"/>
        <v>1.5333333333333332</v>
      </c>
      <c r="R309" s="2"/>
    </row>
    <row r="310" spans="1:30" x14ac:dyDescent="0.3">
      <c r="A310" t="s">
        <v>273</v>
      </c>
      <c r="B310">
        <v>5</v>
      </c>
      <c r="C310">
        <v>1005</v>
      </c>
      <c r="D310" s="2">
        <f t="shared" si="52"/>
        <v>33.5</v>
      </c>
      <c r="E310">
        <v>105</v>
      </c>
      <c r="F310" s="2">
        <f t="shared" si="53"/>
        <v>3.5</v>
      </c>
      <c r="G310">
        <v>83</v>
      </c>
      <c r="H310" s="2">
        <f t="shared" si="54"/>
        <v>2.7666666666666671</v>
      </c>
      <c r="I310">
        <v>18</v>
      </c>
      <c r="J310" s="2">
        <f t="shared" si="55"/>
        <v>0.6</v>
      </c>
      <c r="K310">
        <v>148</v>
      </c>
      <c r="L310" s="2">
        <f t="shared" si="56"/>
        <v>4.9333333333333336</v>
      </c>
      <c r="M310">
        <v>3</v>
      </c>
      <c r="N310" s="2">
        <f t="shared" si="57"/>
        <v>9.9999999999999992E-2</v>
      </c>
      <c r="O310">
        <v>25</v>
      </c>
      <c r="P310" s="2">
        <f t="shared" si="58"/>
        <v>0.83333333333333337</v>
      </c>
      <c r="R310" s="2"/>
    </row>
    <row r="311" spans="1:30" x14ac:dyDescent="0.3">
      <c r="A311" t="s">
        <v>274</v>
      </c>
      <c r="B311">
        <v>7</v>
      </c>
      <c r="C311">
        <v>1116</v>
      </c>
      <c r="D311" s="2">
        <f t="shared" si="52"/>
        <v>26.571428571428569</v>
      </c>
      <c r="E311">
        <v>73</v>
      </c>
      <c r="F311" s="2">
        <f t="shared" si="53"/>
        <v>1.7380952380952381</v>
      </c>
      <c r="G311">
        <v>68</v>
      </c>
      <c r="H311" s="2">
        <f t="shared" si="54"/>
        <v>1.6190476190476188</v>
      </c>
      <c r="I311">
        <v>9</v>
      </c>
      <c r="J311" s="2">
        <f t="shared" si="55"/>
        <v>0.2142857142857143</v>
      </c>
      <c r="K311">
        <v>557</v>
      </c>
      <c r="L311" s="2">
        <f t="shared" si="56"/>
        <v>13.261904761904761</v>
      </c>
      <c r="M311">
        <v>2</v>
      </c>
      <c r="N311" s="2">
        <f t="shared" si="57"/>
        <v>4.7619047619047616E-2</v>
      </c>
      <c r="O311">
        <v>45</v>
      </c>
      <c r="P311" s="2">
        <f t="shared" si="58"/>
        <v>1.0714285714285714</v>
      </c>
      <c r="R311" s="2"/>
    </row>
    <row r="312" spans="1:30" x14ac:dyDescent="0.3">
      <c r="A312" t="s">
        <v>275</v>
      </c>
      <c r="B312">
        <v>3</v>
      </c>
      <c r="C312">
        <v>555</v>
      </c>
      <c r="D312" s="2">
        <f t="shared" si="52"/>
        <v>30.833333333333332</v>
      </c>
      <c r="E312">
        <v>73</v>
      </c>
      <c r="F312" s="2">
        <f t="shared" si="53"/>
        <v>4.0555555555555554</v>
      </c>
      <c r="G312">
        <v>56</v>
      </c>
      <c r="H312" s="2">
        <f t="shared" si="54"/>
        <v>3.1111111111111112</v>
      </c>
      <c r="I312">
        <v>2</v>
      </c>
      <c r="J312" s="2">
        <f t="shared" si="55"/>
        <v>0.1111111111111111</v>
      </c>
      <c r="K312">
        <v>103</v>
      </c>
      <c r="L312" s="2">
        <f t="shared" si="56"/>
        <v>5.7222222222222223</v>
      </c>
      <c r="M312">
        <v>12</v>
      </c>
      <c r="N312" s="2">
        <f t="shared" si="57"/>
        <v>0.66666666666666663</v>
      </c>
      <c r="O312">
        <v>23</v>
      </c>
      <c r="P312" s="2">
        <f t="shared" si="58"/>
        <v>1.2777777777777779</v>
      </c>
      <c r="R312" s="2"/>
    </row>
    <row r="313" spans="1:30" x14ac:dyDescent="0.3">
      <c r="A313" t="s">
        <v>276</v>
      </c>
      <c r="B313">
        <v>4</v>
      </c>
      <c r="C313">
        <v>1032</v>
      </c>
      <c r="D313" s="2">
        <f t="shared" si="52"/>
        <v>43</v>
      </c>
      <c r="E313">
        <v>37</v>
      </c>
      <c r="F313" s="2">
        <f t="shared" si="53"/>
        <v>1.5416666666666667</v>
      </c>
      <c r="G313">
        <v>6</v>
      </c>
      <c r="H313" s="2">
        <f t="shared" si="54"/>
        <v>0.25</v>
      </c>
      <c r="I313">
        <v>14</v>
      </c>
      <c r="J313" s="2">
        <f t="shared" si="55"/>
        <v>0.58333333333333337</v>
      </c>
      <c r="K313">
        <v>385</v>
      </c>
      <c r="L313" s="2">
        <f t="shared" si="56"/>
        <v>16.041666666666668</v>
      </c>
      <c r="M313">
        <v>7</v>
      </c>
      <c r="N313" s="2">
        <f t="shared" si="57"/>
        <v>0.29166666666666669</v>
      </c>
      <c r="O313">
        <v>21</v>
      </c>
      <c r="P313" s="2">
        <f t="shared" si="58"/>
        <v>0.875</v>
      </c>
      <c r="R313" s="2"/>
    </row>
    <row r="314" spans="1:30" x14ac:dyDescent="0.3">
      <c r="A314" t="s">
        <v>277</v>
      </c>
      <c r="B314">
        <v>4</v>
      </c>
      <c r="C314">
        <v>849</v>
      </c>
      <c r="D314" s="2">
        <f t="shared" si="52"/>
        <v>35.375</v>
      </c>
      <c r="E314">
        <v>46</v>
      </c>
      <c r="F314" s="2">
        <f t="shared" si="53"/>
        <v>1.9166666666666667</v>
      </c>
      <c r="G314">
        <v>84</v>
      </c>
      <c r="H314" s="2">
        <f t="shared" si="54"/>
        <v>3.5</v>
      </c>
      <c r="I314">
        <v>4</v>
      </c>
      <c r="J314" s="2">
        <f t="shared" si="55"/>
        <v>0.16666666666666666</v>
      </c>
      <c r="K314">
        <v>117</v>
      </c>
      <c r="L314" s="2">
        <f t="shared" si="56"/>
        <v>4.875</v>
      </c>
      <c r="M314">
        <v>2</v>
      </c>
      <c r="N314" s="2">
        <f t="shared" si="57"/>
        <v>8.3333333333333329E-2</v>
      </c>
      <c r="O314">
        <v>43</v>
      </c>
      <c r="P314" s="2">
        <f t="shared" si="58"/>
        <v>1.7916666666666667</v>
      </c>
      <c r="R314" s="2"/>
    </row>
    <row r="315" spans="1:30" x14ac:dyDescent="0.3">
      <c r="D315" s="2"/>
      <c r="F315" s="2"/>
      <c r="H315" s="2"/>
      <c r="J315" s="2"/>
      <c r="N315" s="2"/>
      <c r="P315" s="2"/>
    </row>
    <row r="316" spans="1:30" x14ac:dyDescent="0.3">
      <c r="A316" t="s">
        <v>26</v>
      </c>
      <c r="C316">
        <f>SUM(C293:C314)</f>
        <v>37880</v>
      </c>
      <c r="D316" s="2"/>
      <c r="F316" s="2"/>
      <c r="H316" s="2"/>
      <c r="J316" s="2"/>
      <c r="L316" s="2"/>
      <c r="N316" s="2"/>
      <c r="P316" s="2"/>
    </row>
    <row r="317" spans="1:30" x14ac:dyDescent="0.3">
      <c r="A317" s="1" t="s">
        <v>278</v>
      </c>
      <c r="C317" t="s">
        <v>240</v>
      </c>
      <c r="D317" s="2" t="s">
        <v>431</v>
      </c>
      <c r="F317" s="2"/>
      <c r="H317" s="2"/>
      <c r="J317" s="2"/>
      <c r="L317" s="2"/>
      <c r="N317" s="2"/>
      <c r="P317" s="2"/>
      <c r="Z317" s="2"/>
      <c r="AB317" t="s">
        <v>18</v>
      </c>
      <c r="AD317" t="s">
        <v>19</v>
      </c>
    </row>
    <row r="318" spans="1:30" x14ac:dyDescent="0.3">
      <c r="A318" t="s">
        <v>279</v>
      </c>
      <c r="B318">
        <v>13</v>
      </c>
      <c r="C318">
        <f>R318/2</f>
        <v>0</v>
      </c>
      <c r="D318" s="2">
        <f t="shared" si="52"/>
        <v>0</v>
      </c>
      <c r="E318">
        <f>S318/2</f>
        <v>237.5</v>
      </c>
      <c r="F318" s="2">
        <f t="shared" si="53"/>
        <v>3.0448717948717952</v>
      </c>
      <c r="G318">
        <f>T318/2</f>
        <v>54.5</v>
      </c>
      <c r="H318" s="2">
        <f t="shared" si="54"/>
        <v>0.69871794871794879</v>
      </c>
      <c r="I318">
        <f>U318/2</f>
        <v>13</v>
      </c>
      <c r="J318" s="2">
        <f t="shared" si="55"/>
        <v>0.16666666666666666</v>
      </c>
      <c r="K318">
        <f>V318/2</f>
        <v>281</v>
      </c>
      <c r="L318" s="2">
        <f t="shared" si="56"/>
        <v>3.6025641025641026</v>
      </c>
      <c r="M318">
        <f>W318/2</f>
        <v>29</v>
      </c>
      <c r="N318" s="2">
        <f>M318/B318/6</f>
        <v>0.37179487179487181</v>
      </c>
      <c r="O318">
        <f>X318/2</f>
        <v>121.5</v>
      </c>
      <c r="P318" s="2">
        <f t="shared" si="58"/>
        <v>1.5576923076923077</v>
      </c>
      <c r="S318">
        <v>475</v>
      </c>
      <c r="T318">
        <v>109</v>
      </c>
      <c r="U318">
        <v>26</v>
      </c>
      <c r="V318">
        <v>562</v>
      </c>
      <c r="W318">
        <v>58</v>
      </c>
      <c r="X318">
        <v>243</v>
      </c>
      <c r="Z318" s="2"/>
      <c r="AB318">
        <v>32</v>
      </c>
      <c r="AD318">
        <v>4061</v>
      </c>
    </row>
    <row r="319" spans="1:30" x14ac:dyDescent="0.3">
      <c r="A319" t="s">
        <v>280</v>
      </c>
      <c r="B319">
        <v>9</v>
      </c>
      <c r="C319">
        <f t="shared" ref="C319:C321" si="59">R319/2</f>
        <v>0</v>
      </c>
      <c r="D319" s="2">
        <f t="shared" si="52"/>
        <v>0</v>
      </c>
      <c r="E319">
        <f t="shared" ref="E319:E321" si="60">S319/2</f>
        <v>82.5</v>
      </c>
      <c r="F319" s="2">
        <f t="shared" si="53"/>
        <v>1.5277777777777777</v>
      </c>
      <c r="G319">
        <f t="shared" ref="G319:G321" si="61">T319/2</f>
        <v>1.5</v>
      </c>
      <c r="H319" s="2">
        <f t="shared" si="54"/>
        <v>2.7777777777777776E-2</v>
      </c>
      <c r="I319">
        <f t="shared" ref="I319:I321" si="62">U319/2</f>
        <v>0</v>
      </c>
      <c r="J319" s="2">
        <f t="shared" si="55"/>
        <v>0</v>
      </c>
      <c r="K319">
        <f t="shared" ref="K319:K321" si="63">V319/2</f>
        <v>173</v>
      </c>
      <c r="L319" s="2">
        <f t="shared" si="56"/>
        <v>3.2037037037037037</v>
      </c>
      <c r="M319">
        <f t="shared" ref="M319:M321" si="64">W319/2</f>
        <v>19</v>
      </c>
      <c r="N319" s="2">
        <f t="shared" si="57"/>
        <v>0.35185185185185186</v>
      </c>
      <c r="O319">
        <f t="shared" ref="O319:O321" si="65">X319/2</f>
        <v>205</v>
      </c>
      <c r="P319" s="2">
        <f t="shared" si="58"/>
        <v>3.7962962962962963</v>
      </c>
      <c r="S319">
        <v>165</v>
      </c>
      <c r="T319">
        <v>3</v>
      </c>
      <c r="U319">
        <v>0</v>
      </c>
      <c r="V319">
        <v>346</v>
      </c>
      <c r="W319">
        <v>38</v>
      </c>
      <c r="X319">
        <v>410</v>
      </c>
      <c r="Z319" s="2"/>
      <c r="AB319" t="s">
        <v>427</v>
      </c>
    </row>
    <row r="320" spans="1:30" x14ac:dyDescent="0.3">
      <c r="A320" t="s">
        <v>281</v>
      </c>
      <c r="B320">
        <v>5</v>
      </c>
      <c r="C320">
        <f t="shared" si="59"/>
        <v>0</v>
      </c>
      <c r="D320" s="2">
        <f t="shared" si="52"/>
        <v>0</v>
      </c>
      <c r="E320">
        <f t="shared" si="60"/>
        <v>33</v>
      </c>
      <c r="F320" s="2">
        <f t="shared" si="53"/>
        <v>1.0999999999999999</v>
      </c>
      <c r="G320">
        <f t="shared" si="61"/>
        <v>4</v>
      </c>
      <c r="H320" s="2">
        <f t="shared" si="54"/>
        <v>0.13333333333333333</v>
      </c>
      <c r="I320">
        <f t="shared" si="62"/>
        <v>6</v>
      </c>
      <c r="J320" s="2">
        <f t="shared" si="55"/>
        <v>0.19999999999999998</v>
      </c>
      <c r="K320">
        <f t="shared" si="63"/>
        <v>105</v>
      </c>
      <c r="L320" s="2">
        <f t="shared" si="56"/>
        <v>3.5</v>
      </c>
      <c r="M320">
        <f t="shared" si="64"/>
        <v>9.5</v>
      </c>
      <c r="N320" s="2">
        <f t="shared" si="57"/>
        <v>0.31666666666666665</v>
      </c>
      <c r="O320">
        <f t="shared" si="65"/>
        <v>15.5</v>
      </c>
      <c r="P320" s="2">
        <f t="shared" si="58"/>
        <v>0.51666666666666672</v>
      </c>
      <c r="S320">
        <v>66</v>
      </c>
      <c r="T320">
        <v>8</v>
      </c>
      <c r="U320">
        <v>12</v>
      </c>
      <c r="V320">
        <v>210</v>
      </c>
      <c r="W320">
        <v>19</v>
      </c>
      <c r="X320">
        <v>31</v>
      </c>
      <c r="Z320" s="2"/>
      <c r="AB320">
        <f>AD318/AB318</f>
        <v>126.90625</v>
      </c>
    </row>
    <row r="321" spans="1:26" x14ac:dyDescent="0.3">
      <c r="A321" t="s">
        <v>282</v>
      </c>
      <c r="B321">
        <v>4</v>
      </c>
      <c r="C321">
        <f t="shared" si="59"/>
        <v>0</v>
      </c>
      <c r="D321" s="2">
        <f t="shared" si="52"/>
        <v>0</v>
      </c>
      <c r="E321">
        <f t="shared" si="60"/>
        <v>35.5</v>
      </c>
      <c r="F321" s="2">
        <f t="shared" si="53"/>
        <v>1.4791666666666667</v>
      </c>
      <c r="G321">
        <f t="shared" si="61"/>
        <v>8</v>
      </c>
      <c r="H321" s="2">
        <f t="shared" si="54"/>
        <v>0.33333333333333331</v>
      </c>
      <c r="I321">
        <f t="shared" si="62"/>
        <v>2.5</v>
      </c>
      <c r="J321" s="2">
        <f t="shared" si="55"/>
        <v>0.10416666666666667</v>
      </c>
      <c r="K321">
        <f t="shared" si="63"/>
        <v>127.5</v>
      </c>
      <c r="L321" s="2">
        <f t="shared" si="56"/>
        <v>5.3125</v>
      </c>
      <c r="M321">
        <f t="shared" si="64"/>
        <v>7.5</v>
      </c>
      <c r="N321" s="2">
        <f t="shared" si="57"/>
        <v>0.3125</v>
      </c>
      <c r="O321">
        <f t="shared" si="65"/>
        <v>26</v>
      </c>
      <c r="P321" s="2">
        <f t="shared" si="58"/>
        <v>1.0833333333333333</v>
      </c>
      <c r="S321">
        <v>71</v>
      </c>
      <c r="T321">
        <v>16</v>
      </c>
      <c r="U321">
        <v>5</v>
      </c>
      <c r="V321">
        <v>255</v>
      </c>
      <c r="W321">
        <v>15</v>
      </c>
      <c r="X321">
        <v>52</v>
      </c>
      <c r="Z321" s="2"/>
    </row>
    <row r="322" spans="1:26" x14ac:dyDescent="0.3">
      <c r="D322" s="2"/>
      <c r="F322" s="2"/>
      <c r="H322" s="2"/>
      <c r="J322" s="2"/>
      <c r="L322" s="2"/>
      <c r="N322" s="2"/>
      <c r="P322" s="2"/>
      <c r="Z322" s="2"/>
    </row>
    <row r="323" spans="1:26" x14ac:dyDescent="0.3">
      <c r="A323" t="s">
        <v>26</v>
      </c>
      <c r="C323">
        <f>SUM(C318:C321)</f>
        <v>0</v>
      </c>
      <c r="D323" s="2"/>
      <c r="F323" s="2"/>
      <c r="H323" s="2"/>
      <c r="J323" s="2"/>
      <c r="L323" s="2"/>
      <c r="N323" s="2"/>
      <c r="P323" s="2"/>
      <c r="Z323" s="2"/>
    </row>
    <row r="324" spans="1:26" x14ac:dyDescent="0.3">
      <c r="A324" s="1" t="s">
        <v>283</v>
      </c>
      <c r="D324" s="2"/>
      <c r="F324" s="2"/>
      <c r="H324" s="2"/>
      <c r="J324" s="2"/>
      <c r="L324" s="2"/>
      <c r="N324" s="2"/>
      <c r="P324" s="2"/>
      <c r="R324" s="2"/>
      <c r="T324" t="s">
        <v>18</v>
      </c>
      <c r="V324" t="s">
        <v>19</v>
      </c>
    </row>
    <row r="325" spans="1:26" x14ac:dyDescent="0.3">
      <c r="A325" t="s">
        <v>284</v>
      </c>
      <c r="B325">
        <v>19</v>
      </c>
      <c r="C325">
        <v>2537</v>
      </c>
      <c r="D325" s="2">
        <f t="shared" si="52"/>
        <v>22.254385964912277</v>
      </c>
      <c r="E325">
        <v>111</v>
      </c>
      <c r="F325" s="2">
        <f t="shared" si="53"/>
        <v>0.97368421052631582</v>
      </c>
      <c r="G325">
        <v>39</v>
      </c>
      <c r="H325" s="2">
        <f t="shared" si="54"/>
        <v>0.34210526315789475</v>
      </c>
      <c r="I325">
        <v>22</v>
      </c>
      <c r="J325" s="2">
        <f t="shared" si="55"/>
        <v>0.19298245614035089</v>
      </c>
      <c r="K325">
        <v>876</v>
      </c>
      <c r="L325" s="2">
        <f t="shared" si="56"/>
        <v>7.6842105263157903</v>
      </c>
      <c r="M325">
        <v>42</v>
      </c>
      <c r="N325" s="2">
        <f t="shared" si="57"/>
        <v>0.36842105263157898</v>
      </c>
      <c r="O325">
        <v>119</v>
      </c>
      <c r="P325" s="2">
        <f t="shared" si="58"/>
        <v>1.0438596491228072</v>
      </c>
      <c r="R325" s="2"/>
      <c r="T325">
        <v>84</v>
      </c>
      <c r="V325">
        <v>9172</v>
      </c>
    </row>
    <row r="326" spans="1:26" x14ac:dyDescent="0.3">
      <c r="A326" t="s">
        <v>285</v>
      </c>
      <c r="B326">
        <v>12</v>
      </c>
      <c r="C326">
        <v>1661</v>
      </c>
      <c r="D326" s="2">
        <f t="shared" si="52"/>
        <v>23.069444444444443</v>
      </c>
      <c r="E326">
        <v>82</v>
      </c>
      <c r="F326" s="2">
        <f t="shared" si="53"/>
        <v>1.1388888888888888</v>
      </c>
      <c r="G326">
        <v>32</v>
      </c>
      <c r="H326" s="2">
        <f t="shared" si="54"/>
        <v>0.44444444444444442</v>
      </c>
      <c r="I326">
        <v>8</v>
      </c>
      <c r="J326" s="2">
        <f t="shared" si="55"/>
        <v>0.1111111111111111</v>
      </c>
      <c r="K326">
        <v>736</v>
      </c>
      <c r="L326" s="2">
        <f t="shared" si="56"/>
        <v>10.222222222222223</v>
      </c>
      <c r="M326">
        <v>4</v>
      </c>
      <c r="N326" s="2">
        <f t="shared" si="57"/>
        <v>5.5555555555555552E-2</v>
      </c>
      <c r="O326">
        <v>91</v>
      </c>
      <c r="P326" s="2">
        <f t="shared" si="58"/>
        <v>1.2638888888888888</v>
      </c>
      <c r="R326" s="2"/>
      <c r="T326" t="s">
        <v>427</v>
      </c>
    </row>
    <row r="327" spans="1:26" x14ac:dyDescent="0.3">
      <c r="A327" t="s">
        <v>286</v>
      </c>
      <c r="B327">
        <v>13</v>
      </c>
      <c r="C327">
        <v>2087</v>
      </c>
      <c r="D327" s="2">
        <f t="shared" si="52"/>
        <v>26.756410256410259</v>
      </c>
      <c r="E327">
        <v>130</v>
      </c>
      <c r="F327" s="2">
        <f t="shared" si="53"/>
        <v>1.6666666666666667</v>
      </c>
      <c r="G327">
        <v>151</v>
      </c>
      <c r="H327" s="2">
        <f t="shared" si="54"/>
        <v>1.9358974358974359</v>
      </c>
      <c r="I327">
        <v>13</v>
      </c>
      <c r="J327" s="2">
        <f t="shared" si="55"/>
        <v>0.16666666666666666</v>
      </c>
      <c r="K327">
        <v>198</v>
      </c>
      <c r="L327" s="2">
        <f t="shared" si="56"/>
        <v>2.5384615384615383</v>
      </c>
      <c r="M327">
        <v>3</v>
      </c>
      <c r="N327" s="2">
        <f t="shared" si="57"/>
        <v>3.8461538461538464E-2</v>
      </c>
      <c r="O327">
        <v>65</v>
      </c>
      <c r="P327" s="2">
        <f t="shared" si="58"/>
        <v>0.83333333333333337</v>
      </c>
      <c r="R327" s="2"/>
      <c r="T327">
        <f>V325/T325</f>
        <v>109.19047619047619</v>
      </c>
    </row>
    <row r="328" spans="1:26" x14ac:dyDescent="0.3">
      <c r="A328" t="s">
        <v>287</v>
      </c>
      <c r="B328">
        <v>6</v>
      </c>
      <c r="C328">
        <v>703</v>
      </c>
      <c r="D328" s="2">
        <f t="shared" si="52"/>
        <v>19.527777777777779</v>
      </c>
      <c r="E328">
        <v>55</v>
      </c>
      <c r="F328" s="2">
        <f t="shared" si="53"/>
        <v>1.5277777777777777</v>
      </c>
      <c r="G328">
        <v>51</v>
      </c>
      <c r="H328" s="2">
        <f t="shared" si="54"/>
        <v>1.4166666666666667</v>
      </c>
      <c r="I328">
        <v>0</v>
      </c>
      <c r="J328" s="2">
        <f t="shared" si="55"/>
        <v>0</v>
      </c>
      <c r="K328">
        <v>284</v>
      </c>
      <c r="L328" s="2">
        <f t="shared" si="56"/>
        <v>7.8888888888888893</v>
      </c>
      <c r="M328">
        <v>4</v>
      </c>
      <c r="N328" s="2">
        <f t="shared" si="57"/>
        <v>0.1111111111111111</v>
      </c>
      <c r="O328">
        <v>91</v>
      </c>
      <c r="P328" s="2">
        <f t="shared" si="58"/>
        <v>2.5277777777777777</v>
      </c>
      <c r="R328" s="2"/>
    </row>
    <row r="329" spans="1:26" x14ac:dyDescent="0.3">
      <c r="A329" t="s">
        <v>288</v>
      </c>
      <c r="B329">
        <v>4</v>
      </c>
      <c r="C329">
        <v>489</v>
      </c>
      <c r="D329" s="2">
        <f t="shared" si="52"/>
        <v>20.375</v>
      </c>
      <c r="E329">
        <v>70</v>
      </c>
      <c r="F329" s="2">
        <f t="shared" si="53"/>
        <v>2.9166666666666665</v>
      </c>
      <c r="G329">
        <v>19</v>
      </c>
      <c r="H329" s="2">
        <f t="shared" si="54"/>
        <v>0.79166666666666663</v>
      </c>
      <c r="I329">
        <v>1</v>
      </c>
      <c r="J329" s="2">
        <f t="shared" si="55"/>
        <v>4.1666666666666664E-2</v>
      </c>
      <c r="K329">
        <v>185</v>
      </c>
      <c r="L329" s="2">
        <f t="shared" si="56"/>
        <v>7.708333333333333</v>
      </c>
      <c r="M329">
        <v>2</v>
      </c>
      <c r="N329" s="2">
        <f t="shared" si="57"/>
        <v>8.3333333333333329E-2</v>
      </c>
      <c r="O329">
        <v>14</v>
      </c>
      <c r="P329" s="2">
        <f t="shared" si="58"/>
        <v>0.58333333333333337</v>
      </c>
      <c r="R329" s="2"/>
    </row>
    <row r="330" spans="1:26" x14ac:dyDescent="0.3">
      <c r="A330" t="s">
        <v>289</v>
      </c>
      <c r="B330">
        <v>4</v>
      </c>
      <c r="C330">
        <v>552</v>
      </c>
      <c r="D330" s="2">
        <f t="shared" si="52"/>
        <v>23</v>
      </c>
      <c r="E330">
        <v>29</v>
      </c>
      <c r="F330" s="2">
        <f t="shared" si="53"/>
        <v>1.2083333333333333</v>
      </c>
      <c r="G330">
        <v>8</v>
      </c>
      <c r="H330" s="2">
        <f t="shared" si="54"/>
        <v>0.33333333333333331</v>
      </c>
      <c r="I330">
        <v>1</v>
      </c>
      <c r="J330" s="2">
        <f t="shared" si="55"/>
        <v>4.1666666666666664E-2</v>
      </c>
      <c r="K330">
        <v>191</v>
      </c>
      <c r="L330" s="2">
        <f t="shared" si="56"/>
        <v>7.958333333333333</v>
      </c>
      <c r="M330">
        <v>13</v>
      </c>
      <c r="N330" s="2">
        <f t="shared" si="57"/>
        <v>0.54166666666666663</v>
      </c>
      <c r="O330">
        <v>15</v>
      </c>
      <c r="P330" s="2">
        <f t="shared" si="58"/>
        <v>0.625</v>
      </c>
      <c r="R330" s="2"/>
    </row>
    <row r="331" spans="1:26" x14ac:dyDescent="0.3">
      <c r="A331" t="s">
        <v>290</v>
      </c>
      <c r="B331">
        <v>5</v>
      </c>
      <c r="C331">
        <v>664</v>
      </c>
      <c r="D331" s="2">
        <f t="shared" si="52"/>
        <v>22.133333333333336</v>
      </c>
      <c r="E331">
        <v>40</v>
      </c>
      <c r="F331" s="2">
        <f t="shared" si="53"/>
        <v>1.3333333333333333</v>
      </c>
      <c r="G331">
        <v>21</v>
      </c>
      <c r="H331" s="2">
        <f t="shared" si="54"/>
        <v>0.70000000000000007</v>
      </c>
      <c r="I331">
        <v>0</v>
      </c>
      <c r="J331" s="2">
        <f t="shared" si="55"/>
        <v>0</v>
      </c>
      <c r="K331">
        <v>327</v>
      </c>
      <c r="L331" s="2">
        <f t="shared" si="56"/>
        <v>10.9</v>
      </c>
      <c r="M331">
        <v>6</v>
      </c>
      <c r="N331" s="2">
        <f t="shared" si="57"/>
        <v>0.19999999999999998</v>
      </c>
      <c r="O331">
        <v>18</v>
      </c>
      <c r="P331" s="2">
        <f t="shared" si="58"/>
        <v>0.6</v>
      </c>
      <c r="R331" s="2"/>
    </row>
    <row r="332" spans="1:26" x14ac:dyDescent="0.3">
      <c r="A332" t="s">
        <v>291</v>
      </c>
      <c r="B332">
        <v>4</v>
      </c>
      <c r="C332">
        <v>479</v>
      </c>
      <c r="D332" s="2">
        <f t="shared" si="52"/>
        <v>19.958333333333332</v>
      </c>
      <c r="E332">
        <v>36</v>
      </c>
      <c r="F332" s="2">
        <f t="shared" si="53"/>
        <v>1.5</v>
      </c>
      <c r="G332">
        <v>21</v>
      </c>
      <c r="H332" s="2">
        <f t="shared" si="54"/>
        <v>0.875</v>
      </c>
      <c r="I332">
        <v>0</v>
      </c>
      <c r="J332" s="2">
        <f t="shared" si="55"/>
        <v>0</v>
      </c>
      <c r="K332">
        <v>157</v>
      </c>
      <c r="L332" s="2">
        <f t="shared" si="56"/>
        <v>6.541666666666667</v>
      </c>
      <c r="M332">
        <v>3</v>
      </c>
      <c r="N332" s="2">
        <f t="shared" si="57"/>
        <v>0.125</v>
      </c>
      <c r="O332">
        <v>9</v>
      </c>
      <c r="P332" s="2">
        <f t="shared" si="58"/>
        <v>0.375</v>
      </c>
      <c r="R332" s="2"/>
    </row>
    <row r="333" spans="1:26" x14ac:dyDescent="0.3">
      <c r="D333" s="2"/>
      <c r="F333" s="2"/>
      <c r="H333" s="2"/>
      <c r="J333" s="2"/>
      <c r="L333" s="2"/>
      <c r="N333" s="2"/>
      <c r="P333" s="2"/>
    </row>
    <row r="334" spans="1:26" x14ac:dyDescent="0.3">
      <c r="A334" t="s">
        <v>26</v>
      </c>
      <c r="C334">
        <f>SUM(C325:C332)</f>
        <v>9172</v>
      </c>
      <c r="D334" s="2"/>
      <c r="F334" s="2"/>
      <c r="H334" s="2"/>
      <c r="J334" s="2"/>
      <c r="L334" s="2"/>
      <c r="N334" s="2"/>
      <c r="P334" s="2"/>
    </row>
    <row r="335" spans="1:26" x14ac:dyDescent="0.3">
      <c r="A335" s="1" t="s">
        <v>292</v>
      </c>
      <c r="D335" s="2"/>
      <c r="F335" s="2"/>
      <c r="H335" s="2"/>
      <c r="J335" s="2"/>
      <c r="L335" s="2"/>
      <c r="N335" s="2"/>
      <c r="P335" s="2"/>
      <c r="R335" s="2"/>
      <c r="T335" t="s">
        <v>18</v>
      </c>
      <c r="V335" t="s">
        <v>19</v>
      </c>
    </row>
    <row r="336" spans="1:26" x14ac:dyDescent="0.3">
      <c r="A336" t="s">
        <v>293</v>
      </c>
      <c r="B336">
        <v>11</v>
      </c>
      <c r="C336">
        <v>1809</v>
      </c>
      <c r="D336" s="2">
        <f t="shared" si="52"/>
        <v>27.40909090909091</v>
      </c>
      <c r="E336">
        <v>121</v>
      </c>
      <c r="F336" s="2">
        <f t="shared" si="53"/>
        <v>1.8333333333333333</v>
      </c>
      <c r="G336">
        <v>6</v>
      </c>
      <c r="H336" s="2">
        <f t="shared" si="54"/>
        <v>9.0909090909090898E-2</v>
      </c>
      <c r="I336">
        <v>70</v>
      </c>
      <c r="J336" s="2">
        <f t="shared" si="55"/>
        <v>1.0606060606060606</v>
      </c>
      <c r="K336">
        <v>1078</v>
      </c>
      <c r="L336" s="2">
        <f t="shared" si="56"/>
        <v>16.333333333333332</v>
      </c>
      <c r="M336">
        <v>33</v>
      </c>
      <c r="N336" s="2">
        <f t="shared" si="57"/>
        <v>0.5</v>
      </c>
      <c r="O336">
        <v>32</v>
      </c>
      <c r="P336" s="2">
        <f t="shared" si="58"/>
        <v>0.48484848484848486</v>
      </c>
      <c r="R336" s="2"/>
      <c r="T336">
        <v>64</v>
      </c>
      <c r="V336">
        <v>9850</v>
      </c>
    </row>
    <row r="337" spans="1:22" x14ac:dyDescent="0.3">
      <c r="A337" t="s">
        <v>294</v>
      </c>
      <c r="B337">
        <v>20</v>
      </c>
      <c r="C337">
        <v>3687</v>
      </c>
      <c r="D337" s="2">
        <f t="shared" si="52"/>
        <v>30.724999999999998</v>
      </c>
      <c r="E337">
        <v>93</v>
      </c>
      <c r="F337" s="2">
        <f t="shared" si="53"/>
        <v>0.77500000000000002</v>
      </c>
      <c r="G337">
        <v>36</v>
      </c>
      <c r="H337" s="2">
        <f t="shared" si="54"/>
        <v>0.3</v>
      </c>
      <c r="I337">
        <v>57</v>
      </c>
      <c r="J337" s="2">
        <f t="shared" si="55"/>
        <v>0.47500000000000003</v>
      </c>
      <c r="K337">
        <v>641</v>
      </c>
      <c r="L337" s="2">
        <f t="shared" si="56"/>
        <v>5.3416666666666659</v>
      </c>
      <c r="M337">
        <v>73</v>
      </c>
      <c r="N337" s="2">
        <f t="shared" si="57"/>
        <v>0.60833333333333328</v>
      </c>
      <c r="O337">
        <v>273</v>
      </c>
      <c r="P337" s="2">
        <f t="shared" si="58"/>
        <v>2.2749999999999999</v>
      </c>
      <c r="R337" s="2"/>
      <c r="T337" t="s">
        <v>427</v>
      </c>
    </row>
    <row r="338" spans="1:22" x14ac:dyDescent="0.3">
      <c r="A338" t="s">
        <v>295</v>
      </c>
      <c r="B338">
        <v>4</v>
      </c>
      <c r="C338">
        <v>820</v>
      </c>
      <c r="D338" s="2">
        <f t="shared" si="52"/>
        <v>34.166666666666664</v>
      </c>
      <c r="E338">
        <v>23</v>
      </c>
      <c r="F338" s="2">
        <f t="shared" si="53"/>
        <v>0.95833333333333337</v>
      </c>
      <c r="G338">
        <v>1</v>
      </c>
      <c r="H338" s="2">
        <f t="shared" si="54"/>
        <v>4.1666666666666664E-2</v>
      </c>
      <c r="I338">
        <v>7</v>
      </c>
      <c r="J338" s="2">
        <f t="shared" si="55"/>
        <v>0.29166666666666669</v>
      </c>
      <c r="K338">
        <v>81</v>
      </c>
      <c r="L338" s="2">
        <f t="shared" si="56"/>
        <v>3.375</v>
      </c>
      <c r="M338">
        <v>11</v>
      </c>
      <c r="N338" s="2">
        <f t="shared" si="57"/>
        <v>0.45833333333333331</v>
      </c>
      <c r="O338">
        <v>34</v>
      </c>
      <c r="P338" s="2">
        <f t="shared" si="58"/>
        <v>1.4166666666666667</v>
      </c>
      <c r="R338" s="2"/>
      <c r="T338">
        <f>V336/T336</f>
        <v>153.90625</v>
      </c>
    </row>
    <row r="339" spans="1:22" x14ac:dyDescent="0.3">
      <c r="A339" t="s">
        <v>296</v>
      </c>
      <c r="B339">
        <v>3</v>
      </c>
      <c r="C339">
        <v>523</v>
      </c>
      <c r="D339" s="2">
        <f t="shared" si="52"/>
        <v>29.055555555555557</v>
      </c>
      <c r="E339">
        <v>14</v>
      </c>
      <c r="F339" s="2">
        <f t="shared" si="53"/>
        <v>0.77777777777777779</v>
      </c>
      <c r="G339">
        <v>0</v>
      </c>
      <c r="H339" s="2">
        <f t="shared" si="54"/>
        <v>0</v>
      </c>
      <c r="I339">
        <v>2</v>
      </c>
      <c r="J339" s="2">
        <f t="shared" si="55"/>
        <v>0.1111111111111111</v>
      </c>
      <c r="K339">
        <v>57</v>
      </c>
      <c r="L339" s="2">
        <f t="shared" si="56"/>
        <v>3.1666666666666665</v>
      </c>
      <c r="M339">
        <v>5</v>
      </c>
      <c r="N339" s="2">
        <f t="shared" si="57"/>
        <v>0.27777777777777779</v>
      </c>
      <c r="O339">
        <v>39</v>
      </c>
      <c r="P339" s="2">
        <f t="shared" si="58"/>
        <v>2.1666666666666665</v>
      </c>
      <c r="R339" s="2"/>
    </row>
    <row r="340" spans="1:22" x14ac:dyDescent="0.3">
      <c r="A340" t="s">
        <v>297</v>
      </c>
      <c r="B340">
        <v>3</v>
      </c>
      <c r="C340">
        <v>765</v>
      </c>
      <c r="D340" s="2">
        <f t="shared" si="52"/>
        <v>42.5</v>
      </c>
      <c r="E340">
        <v>31</v>
      </c>
      <c r="F340" s="2">
        <f t="shared" si="53"/>
        <v>1.7222222222222223</v>
      </c>
      <c r="G340">
        <v>5</v>
      </c>
      <c r="H340" s="2">
        <f t="shared" si="54"/>
        <v>0.27777777777777779</v>
      </c>
      <c r="I340">
        <v>5</v>
      </c>
      <c r="J340" s="2">
        <f t="shared" si="55"/>
        <v>0.27777777777777779</v>
      </c>
      <c r="K340">
        <v>99</v>
      </c>
      <c r="L340" s="2">
        <f t="shared" si="56"/>
        <v>5.5</v>
      </c>
      <c r="M340">
        <v>8</v>
      </c>
      <c r="N340" s="2">
        <f t="shared" si="57"/>
        <v>0.44444444444444442</v>
      </c>
      <c r="O340">
        <v>35</v>
      </c>
      <c r="P340" s="2">
        <f t="shared" si="58"/>
        <v>1.9444444444444444</v>
      </c>
      <c r="R340" s="2"/>
    </row>
    <row r="341" spans="1:22" x14ac:dyDescent="0.3">
      <c r="A341" t="s">
        <v>298</v>
      </c>
      <c r="B341">
        <v>3</v>
      </c>
      <c r="C341">
        <v>710</v>
      </c>
      <c r="D341" s="2">
        <f t="shared" si="52"/>
        <v>39.444444444444443</v>
      </c>
      <c r="E341">
        <v>46</v>
      </c>
      <c r="F341" s="2">
        <f t="shared" si="53"/>
        <v>2.5555555555555558</v>
      </c>
      <c r="G341">
        <v>1</v>
      </c>
      <c r="H341" s="2">
        <f t="shared" si="54"/>
        <v>5.5555555555555552E-2</v>
      </c>
      <c r="I341">
        <v>0</v>
      </c>
      <c r="J341" s="2">
        <f t="shared" si="55"/>
        <v>0</v>
      </c>
      <c r="K341">
        <v>97</v>
      </c>
      <c r="L341" s="2">
        <f t="shared" si="56"/>
        <v>5.3888888888888893</v>
      </c>
      <c r="M341">
        <v>31</v>
      </c>
      <c r="N341" s="2">
        <f t="shared" si="57"/>
        <v>1.7222222222222223</v>
      </c>
      <c r="O341">
        <v>20</v>
      </c>
      <c r="P341" s="2">
        <f t="shared" si="58"/>
        <v>1.1111111111111112</v>
      </c>
      <c r="R341" s="2"/>
    </row>
    <row r="342" spans="1:22" x14ac:dyDescent="0.3">
      <c r="A342" t="s">
        <v>299</v>
      </c>
      <c r="B342">
        <v>8</v>
      </c>
      <c r="C342">
        <v>1536</v>
      </c>
      <c r="D342" s="2">
        <f t="shared" si="52"/>
        <v>32</v>
      </c>
      <c r="E342">
        <v>79</v>
      </c>
      <c r="F342" s="2">
        <f t="shared" si="53"/>
        <v>1.6458333333333333</v>
      </c>
      <c r="G342">
        <v>12</v>
      </c>
      <c r="H342" s="2">
        <f t="shared" si="54"/>
        <v>0.25</v>
      </c>
      <c r="I342">
        <v>0</v>
      </c>
      <c r="J342" s="2">
        <f t="shared" si="55"/>
        <v>0</v>
      </c>
      <c r="K342">
        <v>161</v>
      </c>
      <c r="L342" s="2">
        <f t="shared" si="56"/>
        <v>3.3541666666666665</v>
      </c>
      <c r="M342">
        <v>21</v>
      </c>
      <c r="N342" s="2">
        <f t="shared" si="57"/>
        <v>0.4375</v>
      </c>
      <c r="O342">
        <v>96</v>
      </c>
      <c r="P342" s="2">
        <f t="shared" si="58"/>
        <v>2</v>
      </c>
      <c r="R342" s="2"/>
    </row>
    <row r="343" spans="1:22" x14ac:dyDescent="0.3">
      <c r="D343" s="2"/>
      <c r="F343" s="2"/>
      <c r="H343" s="2"/>
      <c r="J343" s="2"/>
      <c r="L343" s="2"/>
      <c r="N343" s="2"/>
      <c r="P343" s="2"/>
      <c r="R343" s="2"/>
    </row>
    <row r="344" spans="1:22" x14ac:dyDescent="0.3">
      <c r="A344" t="s">
        <v>26</v>
      </c>
      <c r="C344">
        <f>SUM(C336:C342)</f>
        <v>9850</v>
      </c>
      <c r="D344" s="2"/>
      <c r="F344" s="2"/>
      <c r="H344" s="2"/>
      <c r="J344" s="2"/>
      <c r="L344" s="2"/>
      <c r="N344" s="2"/>
      <c r="P344" s="2"/>
    </row>
    <row r="345" spans="1:22" x14ac:dyDescent="0.3">
      <c r="A345" t="s">
        <v>300</v>
      </c>
      <c r="D345" s="2"/>
      <c r="F345" s="2"/>
      <c r="H345" s="2"/>
      <c r="J345" s="2"/>
      <c r="L345" s="2"/>
      <c r="N345" s="2"/>
      <c r="P345" s="2"/>
      <c r="R345" s="2"/>
      <c r="T345" t="s">
        <v>18</v>
      </c>
      <c r="V345" t="s">
        <v>19</v>
      </c>
    </row>
    <row r="346" spans="1:22" x14ac:dyDescent="0.3">
      <c r="A346" t="s">
        <v>301</v>
      </c>
      <c r="B346">
        <v>12</v>
      </c>
      <c r="C346">
        <v>2338</v>
      </c>
      <c r="D346" s="2">
        <f t="shared" si="52"/>
        <v>32.472222222222221</v>
      </c>
      <c r="E346">
        <v>108</v>
      </c>
      <c r="F346" s="2">
        <f t="shared" si="53"/>
        <v>1.5</v>
      </c>
      <c r="G346">
        <v>32</v>
      </c>
      <c r="H346" s="2">
        <f t="shared" si="54"/>
        <v>0.44444444444444442</v>
      </c>
      <c r="I346">
        <v>57</v>
      </c>
      <c r="J346" s="2">
        <f t="shared" si="55"/>
        <v>0.79166666666666663</v>
      </c>
      <c r="K346">
        <v>389</v>
      </c>
      <c r="L346" s="2">
        <f t="shared" si="56"/>
        <v>5.4027777777777777</v>
      </c>
      <c r="M346">
        <v>11</v>
      </c>
      <c r="N346" s="2">
        <f t="shared" si="57"/>
        <v>0.15277777777777776</v>
      </c>
      <c r="O346">
        <v>134</v>
      </c>
      <c r="P346" s="2">
        <f t="shared" si="58"/>
        <v>1.8611111111111109</v>
      </c>
      <c r="R346" s="2"/>
      <c r="T346">
        <v>49</v>
      </c>
      <c r="V346">
        <v>6070</v>
      </c>
    </row>
    <row r="347" spans="1:22" x14ac:dyDescent="0.3">
      <c r="A347" t="s">
        <v>302</v>
      </c>
      <c r="B347">
        <v>12</v>
      </c>
      <c r="C347">
        <v>1553</v>
      </c>
      <c r="D347" s="2">
        <f t="shared" si="52"/>
        <v>21.569444444444443</v>
      </c>
      <c r="E347">
        <v>88</v>
      </c>
      <c r="F347" s="2">
        <f t="shared" si="53"/>
        <v>1.2222222222222221</v>
      </c>
      <c r="G347">
        <v>8</v>
      </c>
      <c r="H347" s="2">
        <f t="shared" si="54"/>
        <v>0.1111111111111111</v>
      </c>
      <c r="I347">
        <v>22</v>
      </c>
      <c r="J347" s="2">
        <f t="shared" si="55"/>
        <v>0.30555555555555552</v>
      </c>
      <c r="K347">
        <v>186</v>
      </c>
      <c r="L347" s="2">
        <f t="shared" si="56"/>
        <v>2.5833333333333335</v>
      </c>
      <c r="M347">
        <v>12</v>
      </c>
      <c r="N347" s="2">
        <f t="shared" si="57"/>
        <v>0.16666666666666666</v>
      </c>
      <c r="O347">
        <v>37</v>
      </c>
      <c r="P347" s="2">
        <f t="shared" si="58"/>
        <v>0.51388888888888895</v>
      </c>
      <c r="R347" s="2"/>
      <c r="T347" t="s">
        <v>427</v>
      </c>
    </row>
    <row r="348" spans="1:22" x14ac:dyDescent="0.3">
      <c r="A348" t="s">
        <v>303</v>
      </c>
      <c r="B348">
        <v>5</v>
      </c>
      <c r="C348">
        <v>963</v>
      </c>
      <c r="D348" s="2">
        <f t="shared" si="52"/>
        <v>32.1</v>
      </c>
      <c r="E348">
        <v>60</v>
      </c>
      <c r="F348" s="2">
        <f t="shared" si="53"/>
        <v>2</v>
      </c>
      <c r="G348">
        <v>67</v>
      </c>
      <c r="H348" s="2">
        <f t="shared" si="54"/>
        <v>2.2333333333333334</v>
      </c>
      <c r="I348">
        <v>22</v>
      </c>
      <c r="J348" s="2">
        <f t="shared" si="55"/>
        <v>0.73333333333333339</v>
      </c>
      <c r="K348">
        <v>200</v>
      </c>
      <c r="L348" s="2">
        <f t="shared" si="56"/>
        <v>6.666666666666667</v>
      </c>
      <c r="M348">
        <v>6</v>
      </c>
      <c r="N348" s="2">
        <f t="shared" si="57"/>
        <v>0.19999999999999998</v>
      </c>
      <c r="O348">
        <v>65</v>
      </c>
      <c r="P348" s="2">
        <f t="shared" si="58"/>
        <v>2.1666666666666665</v>
      </c>
      <c r="R348" s="2"/>
      <c r="T348">
        <f>V346/T346</f>
        <v>123.87755102040816</v>
      </c>
    </row>
    <row r="349" spans="1:22" x14ac:dyDescent="0.3">
      <c r="A349" t="s">
        <v>304</v>
      </c>
      <c r="B349">
        <v>4</v>
      </c>
      <c r="C349">
        <v>712</v>
      </c>
      <c r="D349" s="2">
        <f t="shared" si="52"/>
        <v>29.666666666666668</v>
      </c>
      <c r="E349">
        <v>79</v>
      </c>
      <c r="F349" s="2">
        <f t="shared" si="53"/>
        <v>3.2916666666666665</v>
      </c>
      <c r="G349">
        <v>64</v>
      </c>
      <c r="H349" s="2">
        <f t="shared" si="54"/>
        <v>2.6666666666666665</v>
      </c>
      <c r="I349">
        <v>17</v>
      </c>
      <c r="J349" s="2">
        <f t="shared" si="55"/>
        <v>0.70833333333333337</v>
      </c>
      <c r="K349">
        <v>101</v>
      </c>
      <c r="L349" s="2">
        <f t="shared" si="56"/>
        <v>4.208333333333333</v>
      </c>
      <c r="M349">
        <v>8</v>
      </c>
      <c r="N349" s="2">
        <f t="shared" si="57"/>
        <v>0.33333333333333331</v>
      </c>
      <c r="O349">
        <v>21</v>
      </c>
      <c r="P349" s="2">
        <f t="shared" si="58"/>
        <v>0.875</v>
      </c>
      <c r="R349" s="2"/>
    </row>
    <row r="350" spans="1:22" x14ac:dyDescent="0.3">
      <c r="A350" t="s">
        <v>305</v>
      </c>
      <c r="B350">
        <v>3</v>
      </c>
      <c r="C350">
        <v>504</v>
      </c>
      <c r="D350" s="2">
        <f t="shared" si="52"/>
        <v>28</v>
      </c>
      <c r="E350">
        <v>29</v>
      </c>
      <c r="F350" s="2">
        <f t="shared" si="53"/>
        <v>1.6111111111111109</v>
      </c>
      <c r="G350">
        <v>9</v>
      </c>
      <c r="H350" s="2">
        <f t="shared" si="54"/>
        <v>0.5</v>
      </c>
      <c r="I350">
        <v>4</v>
      </c>
      <c r="J350" s="2">
        <f t="shared" si="55"/>
        <v>0.22222222222222221</v>
      </c>
      <c r="K350">
        <v>89</v>
      </c>
      <c r="L350" s="2">
        <f t="shared" si="56"/>
        <v>4.9444444444444446</v>
      </c>
      <c r="M350">
        <v>2</v>
      </c>
      <c r="N350" s="2">
        <f t="shared" si="57"/>
        <v>0.1111111111111111</v>
      </c>
      <c r="O350">
        <v>27</v>
      </c>
      <c r="P350" s="2">
        <f t="shared" si="58"/>
        <v>1.5</v>
      </c>
      <c r="R350" s="2"/>
    </row>
    <row r="351" spans="1:22" x14ac:dyDescent="0.3">
      <c r="D351" s="2"/>
      <c r="F351" s="2"/>
      <c r="H351" s="2"/>
      <c r="J351" s="2"/>
      <c r="L351" s="2"/>
      <c r="N351" s="2"/>
      <c r="P351" s="2"/>
    </row>
    <row r="352" spans="1:22" x14ac:dyDescent="0.3">
      <c r="A352" t="s">
        <v>26</v>
      </c>
      <c r="C352">
        <f>SUM(C346:C350)</f>
        <v>6070</v>
      </c>
      <c r="D352" s="2"/>
      <c r="F352" s="2"/>
      <c r="H352" s="2"/>
      <c r="J352" s="2"/>
      <c r="L352" s="2"/>
      <c r="N352" s="2"/>
      <c r="P352" s="2"/>
    </row>
    <row r="353" spans="1:22" x14ac:dyDescent="0.3">
      <c r="A353" s="1" t="s">
        <v>306</v>
      </c>
      <c r="C353" s="3" t="s">
        <v>428</v>
      </c>
      <c r="E353" s="3" t="s">
        <v>429</v>
      </c>
      <c r="F353" s="2"/>
      <c r="H353" s="2"/>
      <c r="J353" s="2"/>
      <c r="L353" s="2"/>
      <c r="N353" s="2"/>
      <c r="P353" s="2"/>
      <c r="R353" s="2"/>
      <c r="T353" t="s">
        <v>18</v>
      </c>
      <c r="V353" t="s">
        <v>19</v>
      </c>
    </row>
    <row r="354" spans="1:22" x14ac:dyDescent="0.3">
      <c r="A354" t="s">
        <v>307</v>
      </c>
      <c r="B354">
        <v>4</v>
      </c>
      <c r="C354">
        <f>907</f>
        <v>907</v>
      </c>
      <c r="D354" s="4">
        <f>E354/B354/6</f>
        <v>22.674999999999997</v>
      </c>
      <c r="E354" s="3">
        <f>C354*0.6</f>
        <v>544.19999999999993</v>
      </c>
      <c r="H354" s="2"/>
      <c r="J354" s="2"/>
      <c r="L354" s="2"/>
      <c r="N354" s="2"/>
      <c r="P354" s="2"/>
      <c r="R354" s="2"/>
      <c r="T354">
        <v>39</v>
      </c>
      <c r="V354">
        <v>4021</v>
      </c>
    </row>
    <row r="355" spans="1:22" x14ac:dyDescent="0.3">
      <c r="A355" t="s">
        <v>308</v>
      </c>
      <c r="B355">
        <v>3</v>
      </c>
      <c r="C355">
        <v>624</v>
      </c>
      <c r="D355" s="4">
        <f>E355/B355/6</f>
        <v>20.8</v>
      </c>
      <c r="E355" s="3">
        <f t="shared" ref="E355:E358" si="66">C355*0.6</f>
        <v>374.4</v>
      </c>
      <c r="H355" s="2"/>
      <c r="J355" s="2"/>
      <c r="L355" s="2"/>
      <c r="N355" s="2"/>
      <c r="P355" s="2"/>
      <c r="R355" s="2"/>
      <c r="T355" t="s">
        <v>427</v>
      </c>
    </row>
    <row r="356" spans="1:22" x14ac:dyDescent="0.3">
      <c r="A356" t="s">
        <v>309</v>
      </c>
      <c r="B356">
        <v>9</v>
      </c>
      <c r="C356">
        <v>1787</v>
      </c>
      <c r="D356" s="4">
        <f>E356/B356/6</f>
        <v>19.855555555555558</v>
      </c>
      <c r="E356" s="3">
        <f t="shared" si="66"/>
        <v>1072.2</v>
      </c>
      <c r="H356" s="2"/>
      <c r="J356" s="2"/>
      <c r="L356" s="2"/>
      <c r="N356" s="2"/>
      <c r="P356" s="2"/>
      <c r="R356" s="2"/>
      <c r="T356">
        <f>V354/T354</f>
        <v>103.1025641025641</v>
      </c>
    </row>
    <row r="357" spans="1:22" x14ac:dyDescent="0.3">
      <c r="A357" t="s">
        <v>310</v>
      </c>
      <c r="B357">
        <v>10</v>
      </c>
      <c r="C357">
        <v>2147</v>
      </c>
      <c r="D357" s="4">
        <f>E357/B357/6</f>
        <v>21.47</v>
      </c>
      <c r="E357" s="3">
        <f t="shared" si="66"/>
        <v>1288.2</v>
      </c>
      <c r="H357" s="2"/>
      <c r="J357" s="2"/>
      <c r="L357" s="2"/>
      <c r="N357" s="2"/>
      <c r="P357" s="2"/>
      <c r="R357" s="2"/>
    </row>
    <row r="358" spans="1:22" x14ac:dyDescent="0.3">
      <c r="A358" t="s">
        <v>311</v>
      </c>
      <c r="B358">
        <v>5</v>
      </c>
      <c r="C358">
        <v>1237</v>
      </c>
      <c r="D358" s="4">
        <f>E358/B358/6</f>
        <v>24.74</v>
      </c>
      <c r="E358" s="3">
        <f t="shared" si="66"/>
        <v>742.19999999999993</v>
      </c>
      <c r="H358" s="2"/>
      <c r="J358" s="2"/>
      <c r="L358" s="2"/>
      <c r="N358" s="2"/>
      <c r="P358" s="2"/>
      <c r="R358" s="2"/>
    </row>
    <row r="359" spans="1:22" x14ac:dyDescent="0.3">
      <c r="D359" s="2"/>
      <c r="E359" s="3"/>
      <c r="F359" s="2"/>
      <c r="H359" s="2"/>
      <c r="J359" s="2"/>
      <c r="L359" s="2"/>
      <c r="N359" s="2"/>
      <c r="P359" s="2"/>
    </row>
    <row r="360" spans="1:22" x14ac:dyDescent="0.3">
      <c r="A360" t="s">
        <v>26</v>
      </c>
      <c r="D360" s="2"/>
      <c r="E360" s="3">
        <f>SUM(E354:E358)</f>
        <v>4021.2</v>
      </c>
      <c r="F360" s="2"/>
      <c r="H360" s="2"/>
      <c r="J360" s="2"/>
      <c r="L360" s="2"/>
      <c r="N360" s="2"/>
      <c r="P360" s="2"/>
    </row>
    <row r="361" spans="1:22" x14ac:dyDescent="0.3">
      <c r="A361" s="1" t="s">
        <v>312</v>
      </c>
      <c r="D361" s="2"/>
      <c r="F361" s="2"/>
      <c r="H361" s="2"/>
      <c r="J361" s="2"/>
      <c r="L361" s="2"/>
      <c r="N361" s="2"/>
      <c r="P361" s="2"/>
      <c r="R361" s="2"/>
      <c r="T361" t="s">
        <v>18</v>
      </c>
      <c r="V361" t="s">
        <v>19</v>
      </c>
    </row>
    <row r="362" spans="1:22" x14ac:dyDescent="0.3">
      <c r="A362" t="s">
        <v>313</v>
      </c>
      <c r="B362">
        <v>3</v>
      </c>
      <c r="C362">
        <v>697</v>
      </c>
      <c r="D362" s="2">
        <f t="shared" ref="D362:D425" si="67">C362/B362/6</f>
        <v>38.722222222222221</v>
      </c>
      <c r="E362">
        <v>68</v>
      </c>
      <c r="F362" s="2">
        <f t="shared" ref="F362:F425" si="68">E362/B362/6</f>
        <v>3.7777777777777781</v>
      </c>
      <c r="G362">
        <v>4</v>
      </c>
      <c r="H362" s="2">
        <f t="shared" ref="H362:H425" si="69">G362/B362/6</f>
        <v>0.22222222222222221</v>
      </c>
      <c r="I362">
        <v>13</v>
      </c>
      <c r="J362" s="2">
        <f t="shared" ref="J362:J425" si="70">I362/B362/6</f>
        <v>0.72222222222222221</v>
      </c>
      <c r="K362">
        <v>119</v>
      </c>
      <c r="L362" s="2">
        <f t="shared" ref="L362:L425" si="71">K362/B362/6</f>
        <v>6.6111111111111107</v>
      </c>
      <c r="M362">
        <v>12</v>
      </c>
      <c r="N362" s="2">
        <f t="shared" ref="N362:N425" si="72">M362/B362/6</f>
        <v>0.66666666666666663</v>
      </c>
      <c r="O362">
        <v>14</v>
      </c>
      <c r="P362" s="2">
        <f t="shared" ref="P362:P425" si="73">O362/B362/6</f>
        <v>0.77777777777777779</v>
      </c>
      <c r="R362" s="2"/>
      <c r="T362">
        <v>57</v>
      </c>
      <c r="V362">
        <v>7505</v>
      </c>
    </row>
    <row r="363" spans="1:22" x14ac:dyDescent="0.3">
      <c r="A363" t="s">
        <v>314</v>
      </c>
      <c r="B363">
        <v>6</v>
      </c>
      <c r="C363">
        <v>1291</v>
      </c>
      <c r="D363" s="2">
        <f t="shared" si="67"/>
        <v>35.861111111111107</v>
      </c>
      <c r="E363">
        <v>122</v>
      </c>
      <c r="F363" s="2">
        <f t="shared" si="68"/>
        <v>3.3888888888888888</v>
      </c>
      <c r="G363">
        <v>54</v>
      </c>
      <c r="H363" s="2">
        <f t="shared" si="69"/>
        <v>1.5</v>
      </c>
      <c r="I363">
        <v>47</v>
      </c>
      <c r="J363" s="2">
        <f t="shared" si="70"/>
        <v>1.3055555555555556</v>
      </c>
      <c r="K363">
        <v>131</v>
      </c>
      <c r="L363" s="2">
        <f t="shared" si="71"/>
        <v>3.6388888888888888</v>
      </c>
      <c r="M363">
        <v>91</v>
      </c>
      <c r="N363" s="2">
        <f t="shared" si="72"/>
        <v>2.5277777777777777</v>
      </c>
      <c r="O363">
        <v>46</v>
      </c>
      <c r="P363" s="2">
        <f t="shared" si="73"/>
        <v>1.2777777777777779</v>
      </c>
      <c r="R363" s="2"/>
      <c r="T363" t="s">
        <v>427</v>
      </c>
    </row>
    <row r="364" spans="1:22" x14ac:dyDescent="0.3">
      <c r="A364" t="s">
        <v>315</v>
      </c>
      <c r="B364">
        <v>4</v>
      </c>
      <c r="C364">
        <v>766</v>
      </c>
      <c r="D364" s="2">
        <f t="shared" si="67"/>
        <v>31.916666666666668</v>
      </c>
      <c r="E364">
        <v>94</v>
      </c>
      <c r="F364" s="2">
        <f t="shared" si="68"/>
        <v>3.9166666666666665</v>
      </c>
      <c r="G364">
        <v>60</v>
      </c>
      <c r="H364" s="2">
        <f t="shared" si="69"/>
        <v>2.5</v>
      </c>
      <c r="I364">
        <v>9</v>
      </c>
      <c r="J364" s="2">
        <f t="shared" si="70"/>
        <v>0.375</v>
      </c>
      <c r="K364">
        <v>154</v>
      </c>
      <c r="L364" s="2">
        <f t="shared" si="71"/>
        <v>6.416666666666667</v>
      </c>
      <c r="M364">
        <v>17</v>
      </c>
      <c r="N364" s="2">
        <f t="shared" si="72"/>
        <v>0.70833333333333337</v>
      </c>
      <c r="O364">
        <v>117</v>
      </c>
      <c r="P364" s="2">
        <f t="shared" si="73"/>
        <v>4.875</v>
      </c>
      <c r="R364" s="2"/>
      <c r="T364">
        <f>V362/T362</f>
        <v>131.66666666666666</v>
      </c>
    </row>
    <row r="365" spans="1:22" x14ac:dyDescent="0.3">
      <c r="A365" t="s">
        <v>316</v>
      </c>
      <c r="B365">
        <v>7</v>
      </c>
      <c r="C365">
        <v>1228</v>
      </c>
      <c r="D365" s="2">
        <f t="shared" si="67"/>
        <v>29.238095238095237</v>
      </c>
      <c r="E365">
        <v>84</v>
      </c>
      <c r="F365" s="2">
        <f t="shared" si="68"/>
        <v>2</v>
      </c>
      <c r="G365">
        <v>72</v>
      </c>
      <c r="H365" s="2">
        <f t="shared" si="69"/>
        <v>1.7142857142857144</v>
      </c>
      <c r="I365">
        <v>13</v>
      </c>
      <c r="J365" s="2">
        <f t="shared" si="70"/>
        <v>0.30952380952380953</v>
      </c>
      <c r="K365">
        <v>170</v>
      </c>
      <c r="L365" s="2">
        <f t="shared" si="71"/>
        <v>4.0476190476190474</v>
      </c>
      <c r="M365">
        <v>18</v>
      </c>
      <c r="N365" s="2">
        <f t="shared" si="72"/>
        <v>0.4285714285714286</v>
      </c>
      <c r="O365">
        <v>30</v>
      </c>
      <c r="P365" s="2">
        <f t="shared" si="73"/>
        <v>0.7142857142857143</v>
      </c>
      <c r="R365" s="2"/>
    </row>
    <row r="366" spans="1:22" x14ac:dyDescent="0.3">
      <c r="A366" t="s">
        <v>317</v>
      </c>
      <c r="B366">
        <v>3</v>
      </c>
      <c r="C366">
        <v>558</v>
      </c>
      <c r="D366" s="2">
        <f t="shared" si="67"/>
        <v>31</v>
      </c>
      <c r="E366">
        <v>72</v>
      </c>
      <c r="F366" s="2">
        <f t="shared" si="68"/>
        <v>4</v>
      </c>
      <c r="G366">
        <v>96</v>
      </c>
      <c r="H366" s="2">
        <f t="shared" si="69"/>
        <v>5.333333333333333</v>
      </c>
      <c r="I366">
        <v>17</v>
      </c>
      <c r="J366" s="2">
        <f t="shared" si="70"/>
        <v>0.94444444444444453</v>
      </c>
      <c r="K366">
        <v>85</v>
      </c>
      <c r="L366" s="2">
        <f t="shared" si="71"/>
        <v>4.7222222222222223</v>
      </c>
      <c r="M366">
        <v>10</v>
      </c>
      <c r="N366" s="2">
        <f t="shared" si="72"/>
        <v>0.55555555555555558</v>
      </c>
      <c r="O366">
        <v>27</v>
      </c>
      <c r="P366" s="2">
        <f t="shared" si="73"/>
        <v>1.5</v>
      </c>
      <c r="R366" s="2"/>
    </row>
    <row r="367" spans="1:22" x14ac:dyDescent="0.3">
      <c r="A367" t="s">
        <v>318</v>
      </c>
      <c r="B367">
        <v>19</v>
      </c>
      <c r="C367">
        <v>2965</v>
      </c>
      <c r="D367" s="2">
        <f t="shared" si="67"/>
        <v>26.008771929824562</v>
      </c>
      <c r="E367">
        <v>211</v>
      </c>
      <c r="F367" s="2"/>
      <c r="G367">
        <v>316</v>
      </c>
      <c r="H367" s="2">
        <f t="shared" si="69"/>
        <v>2.7719298245614037</v>
      </c>
      <c r="I367">
        <v>79</v>
      </c>
      <c r="J367" s="2">
        <f t="shared" si="70"/>
        <v>0.69298245614035092</v>
      </c>
      <c r="K367">
        <v>357</v>
      </c>
      <c r="L367" s="2">
        <f t="shared" si="71"/>
        <v>3.1315789473684212</v>
      </c>
      <c r="M367">
        <v>20</v>
      </c>
      <c r="N367" s="2">
        <f t="shared" si="72"/>
        <v>0.17543859649122806</v>
      </c>
      <c r="O367">
        <v>265</v>
      </c>
      <c r="P367" s="2">
        <f t="shared" si="73"/>
        <v>2.3245614035087718</v>
      </c>
      <c r="R367" s="2"/>
    </row>
    <row r="368" spans="1:22" x14ac:dyDescent="0.3">
      <c r="D368" s="2"/>
      <c r="F368" s="2"/>
      <c r="H368" s="2"/>
      <c r="J368" s="2"/>
      <c r="L368" s="2"/>
      <c r="N368" s="2"/>
      <c r="P368" s="2"/>
    </row>
    <row r="369" spans="1:22" x14ac:dyDescent="0.3">
      <c r="A369" t="s">
        <v>26</v>
      </c>
      <c r="C369">
        <f>SUM(C362:C367)</f>
        <v>7505</v>
      </c>
      <c r="D369" s="2"/>
      <c r="F369" s="2"/>
      <c r="H369" s="2"/>
      <c r="J369" s="2"/>
      <c r="L369" s="2"/>
      <c r="N369" s="2"/>
      <c r="P369" s="2"/>
    </row>
    <row r="370" spans="1:22" x14ac:dyDescent="0.3">
      <c r="A370" s="1" t="s">
        <v>319</v>
      </c>
      <c r="D370" s="2"/>
      <c r="F370" s="2"/>
      <c r="H370" s="2"/>
      <c r="J370" s="2"/>
      <c r="L370" s="2"/>
      <c r="N370" s="2"/>
      <c r="P370" s="2"/>
      <c r="R370" s="2"/>
      <c r="T370" t="s">
        <v>18</v>
      </c>
      <c r="V370" t="s">
        <v>19</v>
      </c>
    </row>
    <row r="371" spans="1:22" x14ac:dyDescent="0.3">
      <c r="A371" t="s">
        <v>320</v>
      </c>
      <c r="B371">
        <v>13</v>
      </c>
      <c r="C371">
        <v>2166</v>
      </c>
      <c r="D371" s="2">
        <f t="shared" si="67"/>
        <v>27.76923076923077</v>
      </c>
      <c r="E371">
        <v>224</v>
      </c>
      <c r="F371" s="2">
        <f t="shared" si="68"/>
        <v>2.8717948717948718</v>
      </c>
      <c r="G371">
        <v>34</v>
      </c>
      <c r="H371" s="2">
        <f t="shared" si="69"/>
        <v>0.4358974358974359</v>
      </c>
      <c r="I371">
        <v>19</v>
      </c>
      <c r="J371" s="2">
        <f t="shared" si="70"/>
        <v>0.24358974358974358</v>
      </c>
      <c r="K371">
        <v>376</v>
      </c>
      <c r="L371" s="2">
        <f t="shared" si="71"/>
        <v>4.8205128205128203</v>
      </c>
      <c r="M371">
        <v>16</v>
      </c>
      <c r="N371" s="2">
        <f t="shared" si="72"/>
        <v>0.20512820512820515</v>
      </c>
      <c r="O371">
        <v>94</v>
      </c>
      <c r="P371" s="2">
        <f t="shared" si="73"/>
        <v>1.2051282051282051</v>
      </c>
      <c r="R371" s="2"/>
      <c r="T371">
        <v>99</v>
      </c>
      <c r="V371">
        <v>11270</v>
      </c>
    </row>
    <row r="372" spans="1:22" x14ac:dyDescent="0.3">
      <c r="A372" t="s">
        <v>321</v>
      </c>
      <c r="B372">
        <v>17</v>
      </c>
      <c r="C372">
        <v>2204</v>
      </c>
      <c r="D372" s="2">
        <f t="shared" si="67"/>
        <v>21.607843137254903</v>
      </c>
      <c r="E372">
        <v>339</v>
      </c>
      <c r="F372" s="2">
        <f t="shared" si="68"/>
        <v>3.3235294117647061</v>
      </c>
      <c r="G372">
        <v>45</v>
      </c>
      <c r="H372" s="2">
        <f t="shared" si="69"/>
        <v>0.44117647058823528</v>
      </c>
      <c r="I372">
        <v>27</v>
      </c>
      <c r="J372" s="2">
        <f t="shared" si="70"/>
        <v>0.26470588235294118</v>
      </c>
      <c r="K372">
        <v>221</v>
      </c>
      <c r="L372" s="2">
        <f t="shared" si="71"/>
        <v>2.1666666666666665</v>
      </c>
      <c r="M372">
        <v>22</v>
      </c>
      <c r="N372" s="2">
        <f t="shared" si="72"/>
        <v>0.21568627450980393</v>
      </c>
      <c r="O372">
        <v>69</v>
      </c>
      <c r="P372" s="2">
        <f t="shared" si="73"/>
        <v>0.67647058823529405</v>
      </c>
      <c r="R372" s="2"/>
      <c r="T372" t="s">
        <v>427</v>
      </c>
    </row>
    <row r="373" spans="1:22" x14ac:dyDescent="0.3">
      <c r="A373" t="s">
        <v>322</v>
      </c>
      <c r="B373">
        <v>7</v>
      </c>
      <c r="C373">
        <v>1271</v>
      </c>
      <c r="D373" s="2">
        <f t="shared" si="67"/>
        <v>30.261904761904763</v>
      </c>
      <c r="E373">
        <v>201</v>
      </c>
      <c r="F373" s="2">
        <f t="shared" si="68"/>
        <v>4.7857142857142856</v>
      </c>
      <c r="G373">
        <v>33</v>
      </c>
      <c r="H373" s="2">
        <f t="shared" si="69"/>
        <v>0.7857142857142857</v>
      </c>
      <c r="I373">
        <v>30</v>
      </c>
      <c r="J373" s="2">
        <f t="shared" si="70"/>
        <v>0.7142857142857143</v>
      </c>
      <c r="K373">
        <v>159</v>
      </c>
      <c r="L373" s="2">
        <f t="shared" si="71"/>
        <v>3.785714285714286</v>
      </c>
      <c r="M373">
        <v>3</v>
      </c>
      <c r="N373" s="2">
        <f t="shared" si="72"/>
        <v>7.1428571428571425E-2</v>
      </c>
      <c r="O373">
        <v>59</v>
      </c>
      <c r="P373" s="2">
        <f t="shared" si="73"/>
        <v>1.4047619047619049</v>
      </c>
      <c r="R373" s="2"/>
      <c r="T373">
        <f>V371/T371</f>
        <v>113.83838383838383</v>
      </c>
    </row>
    <row r="374" spans="1:22" x14ac:dyDescent="0.3">
      <c r="A374" t="s">
        <v>323</v>
      </c>
      <c r="B374">
        <v>11</v>
      </c>
      <c r="C374">
        <v>1815</v>
      </c>
      <c r="D374" s="2">
        <f t="shared" si="67"/>
        <v>27.5</v>
      </c>
      <c r="E374">
        <v>128</v>
      </c>
      <c r="F374" s="2">
        <f t="shared" si="68"/>
        <v>1.9393939393939394</v>
      </c>
      <c r="G374">
        <v>25</v>
      </c>
      <c r="H374" s="2">
        <f t="shared" si="69"/>
        <v>0.37878787878787884</v>
      </c>
      <c r="I374">
        <v>41</v>
      </c>
      <c r="J374" s="2">
        <f t="shared" si="70"/>
        <v>0.62121212121212122</v>
      </c>
      <c r="K374">
        <v>309</v>
      </c>
      <c r="L374" s="2">
        <f t="shared" si="71"/>
        <v>4.6818181818181817</v>
      </c>
      <c r="M374">
        <v>17</v>
      </c>
      <c r="N374" s="2">
        <f t="shared" si="72"/>
        <v>0.25757575757575757</v>
      </c>
      <c r="O374">
        <v>37</v>
      </c>
      <c r="P374" s="2">
        <f t="shared" si="73"/>
        <v>0.56060606060606066</v>
      </c>
      <c r="R374" s="2"/>
    </row>
    <row r="375" spans="1:22" x14ac:dyDescent="0.3">
      <c r="A375" t="s">
        <v>324</v>
      </c>
      <c r="B375">
        <v>13</v>
      </c>
      <c r="C375">
        <v>2182</v>
      </c>
      <c r="D375" s="2">
        <f t="shared" si="67"/>
        <v>27.974358974358974</v>
      </c>
      <c r="E375">
        <v>159</v>
      </c>
      <c r="F375" s="2">
        <f t="shared" si="68"/>
        <v>2.0384615384615383</v>
      </c>
      <c r="G375">
        <v>28</v>
      </c>
      <c r="H375" s="2">
        <f t="shared" si="69"/>
        <v>0.35897435897435898</v>
      </c>
      <c r="I375">
        <v>70</v>
      </c>
      <c r="J375" s="2">
        <f t="shared" si="70"/>
        <v>0.89743589743589747</v>
      </c>
      <c r="K375">
        <v>482</v>
      </c>
      <c r="L375" s="2">
        <f t="shared" si="71"/>
        <v>6.1794871794871797</v>
      </c>
      <c r="M375">
        <v>16</v>
      </c>
      <c r="N375" s="2">
        <f t="shared" si="72"/>
        <v>0.20512820512820515</v>
      </c>
      <c r="O375">
        <v>35</v>
      </c>
      <c r="P375" s="2">
        <f t="shared" si="73"/>
        <v>0.44871794871794873</v>
      </c>
      <c r="R375" s="2"/>
    </row>
    <row r="376" spans="1:22" x14ac:dyDescent="0.3">
      <c r="A376" t="s">
        <v>325</v>
      </c>
      <c r="B376">
        <v>10</v>
      </c>
      <c r="C376">
        <v>1632</v>
      </c>
      <c r="D376" s="2">
        <f t="shared" si="67"/>
        <v>27.2</v>
      </c>
      <c r="E376">
        <v>78</v>
      </c>
      <c r="F376" s="2">
        <f t="shared" si="68"/>
        <v>1.3</v>
      </c>
      <c r="G376">
        <v>21</v>
      </c>
      <c r="H376" s="2">
        <f t="shared" si="69"/>
        <v>0.35000000000000003</v>
      </c>
      <c r="I376">
        <v>54</v>
      </c>
      <c r="J376" s="2">
        <f t="shared" si="70"/>
        <v>0.9</v>
      </c>
      <c r="K376">
        <v>351</v>
      </c>
      <c r="L376" s="2">
        <f t="shared" si="71"/>
        <v>5.8500000000000005</v>
      </c>
      <c r="M376">
        <v>8</v>
      </c>
      <c r="N376" s="2">
        <f t="shared" si="72"/>
        <v>0.13333333333333333</v>
      </c>
      <c r="O376">
        <v>64</v>
      </c>
      <c r="P376" s="2">
        <f t="shared" si="73"/>
        <v>1.0666666666666667</v>
      </c>
      <c r="R376" s="2"/>
    </row>
    <row r="377" spans="1:22" x14ac:dyDescent="0.3">
      <c r="D377" s="2"/>
      <c r="F377" s="2"/>
      <c r="H377" s="2"/>
      <c r="J377" s="2"/>
      <c r="L377" s="2"/>
      <c r="N377" s="2"/>
      <c r="P377" s="2"/>
    </row>
    <row r="378" spans="1:22" x14ac:dyDescent="0.3">
      <c r="A378" t="s">
        <v>26</v>
      </c>
      <c r="C378">
        <f>SUM(C371:C376)</f>
        <v>11270</v>
      </c>
      <c r="D378" s="2"/>
      <c r="F378" s="2"/>
      <c r="H378" s="2"/>
      <c r="J378" s="2"/>
      <c r="L378" s="2"/>
      <c r="N378" s="2"/>
      <c r="P378" s="2"/>
    </row>
    <row r="379" spans="1:22" x14ac:dyDescent="0.3">
      <c r="A379" s="1" t="s">
        <v>326</v>
      </c>
      <c r="D379" s="2"/>
      <c r="F379" s="2"/>
      <c r="H379" s="2"/>
      <c r="J379" s="2"/>
      <c r="L379" s="2"/>
      <c r="N379" s="2"/>
      <c r="P379" s="2"/>
      <c r="R379" s="2"/>
      <c r="T379" t="s">
        <v>18</v>
      </c>
      <c r="V379" t="s">
        <v>19</v>
      </c>
    </row>
    <row r="380" spans="1:22" x14ac:dyDescent="0.3">
      <c r="A380" t="s">
        <v>327</v>
      </c>
      <c r="B380">
        <v>6</v>
      </c>
      <c r="C380">
        <v>636</v>
      </c>
      <c r="D380" s="2">
        <f t="shared" si="67"/>
        <v>17.666666666666668</v>
      </c>
      <c r="E380">
        <v>20</v>
      </c>
      <c r="F380" s="2">
        <f t="shared" si="68"/>
        <v>0.55555555555555558</v>
      </c>
      <c r="G380">
        <v>221</v>
      </c>
      <c r="H380" s="2">
        <f t="shared" si="69"/>
        <v>6.1388888888888893</v>
      </c>
      <c r="I380">
        <v>1</v>
      </c>
      <c r="J380" s="2">
        <f t="shared" si="70"/>
        <v>2.7777777777777776E-2</v>
      </c>
      <c r="K380">
        <v>260</v>
      </c>
      <c r="L380" s="2">
        <f t="shared" si="71"/>
        <v>7.2222222222222223</v>
      </c>
      <c r="M380">
        <v>3</v>
      </c>
      <c r="N380" s="2">
        <f t="shared" si="72"/>
        <v>8.3333333333333329E-2</v>
      </c>
      <c r="O380">
        <v>17</v>
      </c>
      <c r="P380" s="2">
        <f t="shared" si="73"/>
        <v>0.47222222222222227</v>
      </c>
      <c r="R380" s="2"/>
      <c r="T380">
        <v>39</v>
      </c>
      <c r="V380">
        <v>4683</v>
      </c>
    </row>
    <row r="381" spans="1:22" x14ac:dyDescent="0.3">
      <c r="A381" t="s">
        <v>328</v>
      </c>
      <c r="B381">
        <v>8</v>
      </c>
      <c r="C381">
        <v>1300</v>
      </c>
      <c r="D381" s="2">
        <f t="shared" si="67"/>
        <v>27.083333333333332</v>
      </c>
      <c r="E381">
        <v>13</v>
      </c>
      <c r="F381" s="2">
        <f t="shared" si="68"/>
        <v>0.27083333333333331</v>
      </c>
      <c r="G381">
        <v>386</v>
      </c>
      <c r="H381" s="2">
        <f t="shared" si="69"/>
        <v>8.0416666666666661</v>
      </c>
      <c r="I381">
        <v>6</v>
      </c>
      <c r="J381" s="2">
        <f t="shared" si="70"/>
        <v>0.125</v>
      </c>
      <c r="K381">
        <v>167</v>
      </c>
      <c r="L381" s="2">
        <f t="shared" si="71"/>
        <v>3.4791666666666665</v>
      </c>
      <c r="M381">
        <v>15</v>
      </c>
      <c r="N381" s="2">
        <f t="shared" si="72"/>
        <v>0.3125</v>
      </c>
      <c r="O381">
        <v>36</v>
      </c>
      <c r="P381" s="2">
        <f t="shared" si="73"/>
        <v>0.75</v>
      </c>
      <c r="R381" s="2"/>
      <c r="T381" t="s">
        <v>427</v>
      </c>
    </row>
    <row r="382" spans="1:22" x14ac:dyDescent="0.3">
      <c r="A382" t="s">
        <v>329</v>
      </c>
      <c r="B382">
        <v>7</v>
      </c>
      <c r="C382">
        <v>905</v>
      </c>
      <c r="D382" s="2">
        <f t="shared" si="67"/>
        <v>21.547619047619047</v>
      </c>
      <c r="E382">
        <v>11</v>
      </c>
      <c r="F382" s="2">
        <f t="shared" si="68"/>
        <v>0.26190476190476192</v>
      </c>
      <c r="G382">
        <v>186</v>
      </c>
      <c r="H382" s="2">
        <f t="shared" si="69"/>
        <v>4.4285714285714288</v>
      </c>
      <c r="I382">
        <v>8</v>
      </c>
      <c r="J382" s="2">
        <f t="shared" si="70"/>
        <v>0.19047619047619047</v>
      </c>
      <c r="K382">
        <v>228</v>
      </c>
      <c r="L382" s="2">
        <f t="shared" si="71"/>
        <v>5.4285714285714279</v>
      </c>
      <c r="M382">
        <v>3</v>
      </c>
      <c r="N382" s="2">
        <f t="shared" si="72"/>
        <v>7.1428571428571425E-2</v>
      </c>
      <c r="O382">
        <v>34</v>
      </c>
      <c r="P382" s="2">
        <f t="shared" si="73"/>
        <v>0.80952380952380942</v>
      </c>
      <c r="R382" s="2"/>
      <c r="T382">
        <f>V380/T380</f>
        <v>120.07692307692308</v>
      </c>
    </row>
    <row r="383" spans="1:22" x14ac:dyDescent="0.3">
      <c r="A383" t="s">
        <v>330</v>
      </c>
      <c r="B383">
        <v>3</v>
      </c>
      <c r="C383">
        <v>308</v>
      </c>
      <c r="D383" s="2">
        <f t="shared" si="67"/>
        <v>17.111111111111111</v>
      </c>
      <c r="E383">
        <v>30</v>
      </c>
      <c r="F383" s="2">
        <f t="shared" si="68"/>
        <v>1.6666666666666667</v>
      </c>
      <c r="G383">
        <v>3</v>
      </c>
      <c r="H383" s="2">
        <f t="shared" si="69"/>
        <v>0.16666666666666666</v>
      </c>
      <c r="I383">
        <v>13</v>
      </c>
      <c r="J383" s="2">
        <f t="shared" si="70"/>
        <v>0.72222222222222221</v>
      </c>
      <c r="K383">
        <v>83</v>
      </c>
      <c r="L383" s="2">
        <f t="shared" si="71"/>
        <v>4.6111111111111116</v>
      </c>
      <c r="M383">
        <v>3</v>
      </c>
      <c r="N383" s="2">
        <f t="shared" si="72"/>
        <v>0.16666666666666666</v>
      </c>
      <c r="O383">
        <v>9</v>
      </c>
      <c r="P383" s="2">
        <f t="shared" si="73"/>
        <v>0.5</v>
      </c>
      <c r="R383" s="2"/>
    </row>
    <row r="384" spans="1:22" x14ac:dyDescent="0.3">
      <c r="A384" t="s">
        <v>331</v>
      </c>
      <c r="B384">
        <v>10</v>
      </c>
      <c r="C384">
        <v>1534</v>
      </c>
      <c r="D384" s="2">
        <f t="shared" si="67"/>
        <v>25.566666666666666</v>
      </c>
      <c r="E384">
        <v>155</v>
      </c>
      <c r="F384" s="2">
        <f t="shared" si="68"/>
        <v>2.5833333333333335</v>
      </c>
      <c r="G384">
        <v>220</v>
      </c>
      <c r="H384" s="2">
        <f t="shared" si="69"/>
        <v>3.6666666666666665</v>
      </c>
      <c r="I384">
        <v>9</v>
      </c>
      <c r="J384" s="2">
        <f t="shared" si="70"/>
        <v>0.15</v>
      </c>
      <c r="K384">
        <v>163</v>
      </c>
      <c r="L384" s="2">
        <f t="shared" si="71"/>
        <v>2.7166666666666668</v>
      </c>
      <c r="M384">
        <v>22</v>
      </c>
      <c r="N384" s="2">
        <f t="shared" si="72"/>
        <v>0.3666666666666667</v>
      </c>
      <c r="O384">
        <v>106</v>
      </c>
      <c r="P384" s="2">
        <f t="shared" si="73"/>
        <v>1.7666666666666666</v>
      </c>
      <c r="R384" s="2"/>
    </row>
    <row r="385" spans="1:22" x14ac:dyDescent="0.3">
      <c r="D385" s="2"/>
      <c r="F385" s="2"/>
      <c r="H385" s="2"/>
      <c r="J385" s="2"/>
      <c r="L385" s="2"/>
      <c r="N385" s="2"/>
      <c r="P385" s="2"/>
    </row>
    <row r="386" spans="1:22" x14ac:dyDescent="0.3">
      <c r="A386" t="s">
        <v>26</v>
      </c>
      <c r="C386">
        <f>SUM(C379:C384)</f>
        <v>4683</v>
      </c>
      <c r="D386" s="2"/>
      <c r="F386" s="2"/>
      <c r="H386" s="2"/>
      <c r="J386" s="2"/>
      <c r="L386" s="2"/>
      <c r="N386" s="2"/>
      <c r="P386" s="2"/>
    </row>
    <row r="387" spans="1:22" x14ac:dyDescent="0.3">
      <c r="A387" s="1" t="s">
        <v>332</v>
      </c>
      <c r="B387" t="s">
        <v>333</v>
      </c>
      <c r="D387" s="2"/>
      <c r="F387" s="2"/>
      <c r="H387" s="2"/>
      <c r="J387" s="2"/>
      <c r="L387" s="2"/>
      <c r="N387" s="2"/>
      <c r="P387" s="2"/>
      <c r="R387" s="2"/>
      <c r="T387" t="s">
        <v>18</v>
      </c>
      <c r="V387" t="s">
        <v>19</v>
      </c>
    </row>
    <row r="388" spans="1:22" x14ac:dyDescent="0.3">
      <c r="A388" t="s">
        <v>334</v>
      </c>
      <c r="B388">
        <v>20</v>
      </c>
      <c r="C388">
        <v>2445</v>
      </c>
      <c r="D388" s="2">
        <f t="shared" si="67"/>
        <v>20.375</v>
      </c>
      <c r="E388">
        <v>377</v>
      </c>
      <c r="F388" s="2">
        <f t="shared" si="68"/>
        <v>3.1416666666666671</v>
      </c>
      <c r="G388">
        <v>672</v>
      </c>
      <c r="H388" s="2">
        <f t="shared" si="69"/>
        <v>5.6000000000000005</v>
      </c>
      <c r="I388">
        <v>21</v>
      </c>
      <c r="J388" s="2">
        <f t="shared" si="70"/>
        <v>0.17500000000000002</v>
      </c>
      <c r="L388" s="2"/>
      <c r="N388" s="2"/>
      <c r="P388" s="2"/>
      <c r="R388" s="2"/>
      <c r="T388">
        <v>185</v>
      </c>
      <c r="V388">
        <v>20048</v>
      </c>
    </row>
    <row r="389" spans="1:22" x14ac:dyDescent="0.3">
      <c r="A389" t="s">
        <v>335</v>
      </c>
      <c r="B389">
        <v>12</v>
      </c>
      <c r="C389">
        <v>1474</v>
      </c>
      <c r="D389" s="2">
        <f t="shared" si="67"/>
        <v>20.472222222222221</v>
      </c>
      <c r="E389">
        <v>145</v>
      </c>
      <c r="F389" s="2">
        <f t="shared" si="68"/>
        <v>2.0138888888888888</v>
      </c>
      <c r="G389">
        <v>188</v>
      </c>
      <c r="H389" s="2">
        <f t="shared" si="69"/>
        <v>2.6111111111111112</v>
      </c>
      <c r="I389">
        <v>37</v>
      </c>
      <c r="J389" s="2">
        <f t="shared" si="70"/>
        <v>0.51388888888888895</v>
      </c>
      <c r="L389" s="2"/>
      <c r="N389" s="2"/>
      <c r="P389" s="2"/>
      <c r="R389" s="2"/>
      <c r="T389" t="s">
        <v>427</v>
      </c>
    </row>
    <row r="390" spans="1:22" x14ac:dyDescent="0.3">
      <c r="A390" t="s">
        <v>336</v>
      </c>
      <c r="B390">
        <v>17</v>
      </c>
      <c r="C390">
        <v>2274</v>
      </c>
      <c r="D390" s="2">
        <f t="shared" si="67"/>
        <v>22.294117647058822</v>
      </c>
      <c r="E390">
        <v>211</v>
      </c>
      <c r="F390" s="2">
        <f t="shared" si="68"/>
        <v>2.0686274509803924</v>
      </c>
      <c r="G390">
        <v>518</v>
      </c>
      <c r="H390" s="2">
        <f t="shared" si="69"/>
        <v>5.0784313725490193</v>
      </c>
      <c r="I390">
        <v>12</v>
      </c>
      <c r="J390" s="2">
        <f t="shared" si="70"/>
        <v>0.11764705882352942</v>
      </c>
      <c r="L390" s="2"/>
      <c r="N390" s="2"/>
      <c r="P390" s="2"/>
      <c r="R390" s="2"/>
      <c r="T390">
        <f>V388/T388</f>
        <v>108.36756756756756</v>
      </c>
    </row>
    <row r="391" spans="1:22" x14ac:dyDescent="0.3">
      <c r="A391" t="s">
        <v>337</v>
      </c>
      <c r="B391">
        <v>21</v>
      </c>
      <c r="C391">
        <v>3122</v>
      </c>
      <c r="D391" s="2">
        <f t="shared" si="67"/>
        <v>24.777777777777775</v>
      </c>
      <c r="E391">
        <v>454</v>
      </c>
      <c r="F391" s="2">
        <f t="shared" si="68"/>
        <v>3.6031746031746033</v>
      </c>
      <c r="G391">
        <v>591</v>
      </c>
      <c r="H391" s="2">
        <f t="shared" si="69"/>
        <v>4.6904761904761907</v>
      </c>
      <c r="I391">
        <v>57</v>
      </c>
      <c r="J391" s="2">
        <f t="shared" si="70"/>
        <v>0.45238095238095238</v>
      </c>
      <c r="L391" s="2"/>
      <c r="N391" s="2"/>
      <c r="P391" s="2"/>
      <c r="R391" s="2"/>
    </row>
    <row r="392" spans="1:22" x14ac:dyDescent="0.3">
      <c r="A392" t="s">
        <v>338</v>
      </c>
      <c r="B392">
        <v>5</v>
      </c>
      <c r="C392">
        <v>762</v>
      </c>
      <c r="D392" s="2">
        <f t="shared" si="67"/>
        <v>25.400000000000002</v>
      </c>
      <c r="E392">
        <v>121</v>
      </c>
      <c r="F392" s="2">
        <f t="shared" si="68"/>
        <v>4.0333333333333332</v>
      </c>
      <c r="G392">
        <v>129</v>
      </c>
      <c r="H392" s="2">
        <f t="shared" si="69"/>
        <v>4.3</v>
      </c>
      <c r="I392">
        <v>2</v>
      </c>
      <c r="J392" s="2">
        <f t="shared" si="70"/>
        <v>6.6666666666666666E-2</v>
      </c>
      <c r="L392" s="2"/>
      <c r="N392" s="2"/>
      <c r="P392" s="2"/>
      <c r="R392" s="2"/>
    </row>
    <row r="393" spans="1:22" x14ac:dyDescent="0.3">
      <c r="A393" t="s">
        <v>339</v>
      </c>
      <c r="B393">
        <v>8</v>
      </c>
      <c r="C393">
        <v>1500</v>
      </c>
      <c r="D393" s="2">
        <f t="shared" si="67"/>
        <v>31.25</v>
      </c>
      <c r="E393">
        <v>217</v>
      </c>
      <c r="F393" s="2">
        <f t="shared" si="68"/>
        <v>4.520833333333333</v>
      </c>
      <c r="G393">
        <v>146</v>
      </c>
      <c r="H393" s="2">
        <f t="shared" si="69"/>
        <v>3.0416666666666665</v>
      </c>
      <c r="I393">
        <v>17</v>
      </c>
      <c r="J393" s="2">
        <f t="shared" si="70"/>
        <v>0.35416666666666669</v>
      </c>
      <c r="L393" s="2"/>
      <c r="N393" s="2"/>
      <c r="P393" s="2"/>
      <c r="R393" s="2"/>
    </row>
    <row r="394" spans="1:22" x14ac:dyDescent="0.3">
      <c r="A394" t="s">
        <v>340</v>
      </c>
      <c r="B394">
        <v>6</v>
      </c>
      <c r="C394">
        <v>1268</v>
      </c>
      <c r="D394" s="2">
        <f t="shared" si="67"/>
        <v>35.222222222222221</v>
      </c>
      <c r="E394">
        <v>154</v>
      </c>
      <c r="F394" s="2">
        <f t="shared" si="68"/>
        <v>4.2777777777777777</v>
      </c>
      <c r="G394">
        <v>47</v>
      </c>
      <c r="H394" s="2">
        <f t="shared" si="69"/>
        <v>1.3055555555555556</v>
      </c>
      <c r="I394">
        <v>36</v>
      </c>
      <c r="J394" s="2">
        <f t="shared" si="70"/>
        <v>1</v>
      </c>
      <c r="L394" s="2"/>
      <c r="N394" s="2"/>
      <c r="P394" s="2"/>
      <c r="R394" s="2"/>
    </row>
    <row r="395" spans="1:22" x14ac:dyDescent="0.3">
      <c r="A395" t="s">
        <v>341</v>
      </c>
      <c r="B395">
        <v>6</v>
      </c>
      <c r="C395">
        <v>1336</v>
      </c>
      <c r="D395" s="2">
        <f t="shared" si="67"/>
        <v>37.111111111111107</v>
      </c>
      <c r="E395">
        <v>220</v>
      </c>
      <c r="F395" s="2">
        <f t="shared" si="68"/>
        <v>6.1111111111111107</v>
      </c>
      <c r="G395">
        <v>159</v>
      </c>
      <c r="H395" s="2">
        <f t="shared" si="69"/>
        <v>4.416666666666667</v>
      </c>
      <c r="I395">
        <v>17</v>
      </c>
      <c r="J395" s="2">
        <f t="shared" si="70"/>
        <v>0.47222222222222227</v>
      </c>
      <c r="L395" s="2"/>
      <c r="N395" s="2"/>
      <c r="P395" s="2"/>
      <c r="R395" s="2"/>
    </row>
    <row r="396" spans="1:22" x14ac:dyDescent="0.3">
      <c r="A396" t="s">
        <v>342</v>
      </c>
      <c r="B396">
        <v>5</v>
      </c>
      <c r="C396">
        <v>693</v>
      </c>
      <c r="D396" s="2">
        <f t="shared" si="67"/>
        <v>23.099999999999998</v>
      </c>
      <c r="E396">
        <v>91</v>
      </c>
      <c r="F396" s="2">
        <f t="shared" si="68"/>
        <v>3.0333333333333332</v>
      </c>
      <c r="G396">
        <v>83</v>
      </c>
      <c r="H396" s="2">
        <f t="shared" si="69"/>
        <v>2.7666666666666671</v>
      </c>
      <c r="I396">
        <v>18</v>
      </c>
      <c r="J396" s="2">
        <f t="shared" si="70"/>
        <v>0.6</v>
      </c>
      <c r="L396" s="2"/>
      <c r="N396" s="2"/>
      <c r="P396" s="2"/>
      <c r="R396" s="2"/>
    </row>
    <row r="397" spans="1:22" x14ac:dyDescent="0.3">
      <c r="A397" t="s">
        <v>343</v>
      </c>
      <c r="B397">
        <v>4</v>
      </c>
      <c r="C397">
        <v>631</v>
      </c>
      <c r="D397" s="2">
        <f t="shared" si="67"/>
        <v>26.291666666666668</v>
      </c>
      <c r="E397">
        <v>163</v>
      </c>
      <c r="F397" s="2">
        <f t="shared" si="68"/>
        <v>6.791666666666667</v>
      </c>
      <c r="G397">
        <v>54</v>
      </c>
      <c r="H397" s="2">
        <f t="shared" si="69"/>
        <v>2.25</v>
      </c>
      <c r="I397">
        <v>4</v>
      </c>
      <c r="J397" s="2">
        <f t="shared" si="70"/>
        <v>0.16666666666666666</v>
      </c>
      <c r="L397" s="2"/>
      <c r="N397" s="2"/>
      <c r="P397" s="2"/>
      <c r="R397" s="2"/>
    </row>
    <row r="398" spans="1:22" x14ac:dyDescent="0.3">
      <c r="A398" t="s">
        <v>344</v>
      </c>
      <c r="B398">
        <v>5</v>
      </c>
      <c r="C398">
        <v>951</v>
      </c>
      <c r="D398" s="2">
        <f t="shared" si="67"/>
        <v>31.7</v>
      </c>
      <c r="E398">
        <v>119</v>
      </c>
      <c r="F398" s="2">
        <f t="shared" si="68"/>
        <v>3.9666666666666668</v>
      </c>
      <c r="G398">
        <v>84</v>
      </c>
      <c r="H398" s="2">
        <f t="shared" si="69"/>
        <v>2.8000000000000003</v>
      </c>
      <c r="I398">
        <v>5</v>
      </c>
      <c r="J398" s="2">
        <f t="shared" si="70"/>
        <v>0.16666666666666666</v>
      </c>
      <c r="L398" s="2"/>
      <c r="N398" s="2"/>
      <c r="P398" s="2"/>
      <c r="R398" s="2"/>
    </row>
    <row r="399" spans="1:22" x14ac:dyDescent="0.3">
      <c r="A399" t="s">
        <v>345</v>
      </c>
      <c r="B399">
        <v>5</v>
      </c>
      <c r="C399">
        <v>675</v>
      </c>
      <c r="D399" s="2">
        <f t="shared" si="67"/>
        <v>22.5</v>
      </c>
      <c r="E399">
        <v>111</v>
      </c>
      <c r="F399" s="2">
        <f t="shared" si="68"/>
        <v>3.6999999999999997</v>
      </c>
      <c r="G399">
        <v>28</v>
      </c>
      <c r="H399" s="2">
        <f t="shared" si="69"/>
        <v>0.93333333333333324</v>
      </c>
      <c r="I399">
        <v>31</v>
      </c>
      <c r="J399" s="2">
        <f t="shared" si="70"/>
        <v>1.0333333333333334</v>
      </c>
      <c r="L399" s="2"/>
      <c r="N399" s="2"/>
      <c r="P399" s="2"/>
      <c r="R399" s="2"/>
    </row>
    <row r="400" spans="1:22" x14ac:dyDescent="0.3">
      <c r="A400" t="s">
        <v>346</v>
      </c>
      <c r="B400">
        <v>9</v>
      </c>
      <c r="C400">
        <v>2080</v>
      </c>
      <c r="D400" s="2">
        <f t="shared" si="67"/>
        <v>38.518518518518519</v>
      </c>
      <c r="E400">
        <v>228</v>
      </c>
      <c r="F400" s="2">
        <f t="shared" si="68"/>
        <v>4.2222222222222223</v>
      </c>
      <c r="G400">
        <v>148</v>
      </c>
      <c r="H400" s="2">
        <f t="shared" si="69"/>
        <v>2.7407407407407405</v>
      </c>
      <c r="I400">
        <v>30</v>
      </c>
      <c r="J400" s="2">
        <f t="shared" si="70"/>
        <v>0.55555555555555558</v>
      </c>
      <c r="L400" s="2"/>
      <c r="N400" s="2"/>
      <c r="P400" s="2"/>
      <c r="R400" s="2"/>
    </row>
    <row r="401" spans="1:22" x14ac:dyDescent="0.3">
      <c r="A401" t="s">
        <v>347</v>
      </c>
      <c r="B401">
        <v>7</v>
      </c>
      <c r="C401">
        <v>837</v>
      </c>
      <c r="D401" s="2">
        <f t="shared" si="67"/>
        <v>19.928571428571427</v>
      </c>
      <c r="E401">
        <v>105</v>
      </c>
      <c r="F401" s="2">
        <f t="shared" si="68"/>
        <v>2.5</v>
      </c>
      <c r="G401">
        <v>101</v>
      </c>
      <c r="H401" s="2">
        <f t="shared" si="69"/>
        <v>2.4047619047619047</v>
      </c>
      <c r="I401">
        <v>60</v>
      </c>
      <c r="J401" s="2">
        <f t="shared" si="70"/>
        <v>1.4285714285714286</v>
      </c>
      <c r="L401" s="2"/>
      <c r="N401" s="2"/>
      <c r="P401" s="2"/>
      <c r="R401" s="2"/>
    </row>
    <row r="402" spans="1:22" x14ac:dyDescent="0.3">
      <c r="D402" s="2"/>
      <c r="F402" s="2"/>
      <c r="H402" s="2"/>
      <c r="J402" s="2"/>
      <c r="L402" s="2"/>
      <c r="N402" s="2"/>
      <c r="P402" s="2"/>
    </row>
    <row r="403" spans="1:22" x14ac:dyDescent="0.3">
      <c r="A403" t="s">
        <v>26</v>
      </c>
      <c r="C403">
        <f>SUM(C388:C401)</f>
        <v>20048</v>
      </c>
      <c r="D403" s="2"/>
      <c r="F403" s="2"/>
      <c r="H403" s="2"/>
      <c r="J403" s="2"/>
      <c r="L403" s="2"/>
      <c r="N403" s="2"/>
      <c r="P403" s="2"/>
    </row>
    <row r="404" spans="1:22" x14ac:dyDescent="0.3">
      <c r="A404" s="1" t="s">
        <v>348</v>
      </c>
      <c r="D404" s="2"/>
      <c r="F404" s="2"/>
      <c r="H404" s="2"/>
      <c r="J404" s="2"/>
      <c r="L404" s="2"/>
      <c r="N404" s="2"/>
      <c r="P404" s="2"/>
      <c r="R404" s="2"/>
      <c r="T404" t="s">
        <v>18</v>
      </c>
      <c r="V404" t="s">
        <v>19</v>
      </c>
    </row>
    <row r="405" spans="1:22" x14ac:dyDescent="0.3">
      <c r="A405" t="s">
        <v>349</v>
      </c>
      <c r="B405">
        <v>15</v>
      </c>
      <c r="C405">
        <v>2181</v>
      </c>
      <c r="D405" s="2">
        <f t="shared" si="67"/>
        <v>24.233333333333334</v>
      </c>
      <c r="E405">
        <v>109</v>
      </c>
      <c r="F405" s="2">
        <f t="shared" si="68"/>
        <v>1.211111111111111</v>
      </c>
      <c r="G405">
        <v>158</v>
      </c>
      <c r="H405" s="2">
        <f t="shared" si="69"/>
        <v>1.7555555555555555</v>
      </c>
      <c r="I405">
        <v>2</v>
      </c>
      <c r="J405" s="2">
        <f t="shared" si="70"/>
        <v>2.2222222222222223E-2</v>
      </c>
      <c r="K405">
        <v>166</v>
      </c>
      <c r="L405" s="2">
        <f t="shared" si="71"/>
        <v>1.8444444444444443</v>
      </c>
      <c r="M405">
        <v>27</v>
      </c>
      <c r="N405" s="2">
        <f t="shared" si="72"/>
        <v>0.3</v>
      </c>
      <c r="O405">
        <v>91</v>
      </c>
      <c r="P405" s="2">
        <f t="shared" si="73"/>
        <v>1.0111111111111111</v>
      </c>
      <c r="R405" s="2"/>
      <c r="T405">
        <v>78</v>
      </c>
      <c r="V405">
        <v>8658</v>
      </c>
    </row>
    <row r="406" spans="1:22" x14ac:dyDescent="0.3">
      <c r="A406" t="s">
        <v>350</v>
      </c>
      <c r="B406">
        <v>4</v>
      </c>
      <c r="C406">
        <v>456</v>
      </c>
      <c r="D406" s="2">
        <f t="shared" si="67"/>
        <v>19</v>
      </c>
      <c r="E406">
        <v>61</v>
      </c>
      <c r="F406" s="2">
        <f t="shared" si="68"/>
        <v>2.5416666666666665</v>
      </c>
      <c r="G406">
        <v>54</v>
      </c>
      <c r="H406" s="2">
        <f t="shared" si="69"/>
        <v>2.25</v>
      </c>
      <c r="I406">
        <v>1</v>
      </c>
      <c r="J406" s="2">
        <f t="shared" si="70"/>
        <v>4.1666666666666664E-2</v>
      </c>
      <c r="K406">
        <v>68</v>
      </c>
      <c r="L406" s="2">
        <f t="shared" si="71"/>
        <v>2.8333333333333335</v>
      </c>
      <c r="M406">
        <v>8</v>
      </c>
      <c r="N406" s="2">
        <f t="shared" si="72"/>
        <v>0.33333333333333331</v>
      </c>
      <c r="O406">
        <v>9</v>
      </c>
      <c r="P406" s="2">
        <f t="shared" si="73"/>
        <v>0.375</v>
      </c>
      <c r="R406" s="2"/>
      <c r="T406" t="s">
        <v>427</v>
      </c>
    </row>
    <row r="407" spans="1:22" x14ac:dyDescent="0.3">
      <c r="A407" t="s">
        <v>351</v>
      </c>
      <c r="B407">
        <v>9</v>
      </c>
      <c r="C407">
        <v>1242</v>
      </c>
      <c r="D407" s="2">
        <f t="shared" si="67"/>
        <v>23</v>
      </c>
      <c r="E407">
        <v>109</v>
      </c>
      <c r="F407" s="2">
        <f t="shared" si="68"/>
        <v>2.0185185185185186</v>
      </c>
      <c r="G407">
        <v>123</v>
      </c>
      <c r="H407" s="2">
        <f t="shared" si="69"/>
        <v>2.2777777777777777</v>
      </c>
      <c r="I407">
        <v>5</v>
      </c>
      <c r="J407" s="2">
        <f t="shared" si="70"/>
        <v>9.2592592592592601E-2</v>
      </c>
      <c r="K407">
        <v>123</v>
      </c>
      <c r="L407" s="2">
        <f t="shared" si="71"/>
        <v>2.2777777777777777</v>
      </c>
      <c r="M407">
        <v>0</v>
      </c>
      <c r="N407" s="2">
        <f t="shared" si="72"/>
        <v>0</v>
      </c>
      <c r="O407">
        <v>63</v>
      </c>
      <c r="P407" s="2">
        <f t="shared" si="73"/>
        <v>1.1666666666666667</v>
      </c>
      <c r="R407" s="2"/>
      <c r="T407">
        <f>V405/T405</f>
        <v>111</v>
      </c>
    </row>
    <row r="408" spans="1:22" x14ac:dyDescent="0.3">
      <c r="A408" t="s">
        <v>352</v>
      </c>
      <c r="B408">
        <v>11</v>
      </c>
      <c r="C408">
        <v>1683</v>
      </c>
      <c r="D408" s="2">
        <f t="shared" si="67"/>
        <v>25.5</v>
      </c>
      <c r="E408">
        <v>109</v>
      </c>
      <c r="F408" s="2">
        <f t="shared" si="68"/>
        <v>1.6515151515151514</v>
      </c>
      <c r="G408">
        <v>53</v>
      </c>
      <c r="H408" s="2">
        <f t="shared" si="69"/>
        <v>0.80303030303030309</v>
      </c>
      <c r="I408">
        <v>12</v>
      </c>
      <c r="J408" s="2">
        <f t="shared" si="70"/>
        <v>0.1818181818181818</v>
      </c>
      <c r="K408">
        <v>302</v>
      </c>
      <c r="L408" s="2">
        <f t="shared" si="71"/>
        <v>4.5757575757575752</v>
      </c>
      <c r="M408">
        <v>12</v>
      </c>
      <c r="N408" s="2">
        <f t="shared" si="72"/>
        <v>0.1818181818181818</v>
      </c>
      <c r="O408">
        <v>179</v>
      </c>
      <c r="P408" s="2">
        <f t="shared" si="73"/>
        <v>2.7121212121212124</v>
      </c>
      <c r="R408" s="2"/>
    </row>
    <row r="409" spans="1:22" x14ac:dyDescent="0.3">
      <c r="A409" t="s">
        <v>353</v>
      </c>
      <c r="B409">
        <v>15</v>
      </c>
      <c r="C409">
        <v>2479</v>
      </c>
      <c r="D409" s="2">
        <f t="shared" si="67"/>
        <v>27.544444444444448</v>
      </c>
      <c r="E409">
        <v>217</v>
      </c>
      <c r="F409" s="2">
        <f t="shared" si="68"/>
        <v>2.411111111111111</v>
      </c>
      <c r="G409">
        <v>176</v>
      </c>
      <c r="H409" s="2">
        <f t="shared" si="69"/>
        <v>1.9555555555555555</v>
      </c>
      <c r="I409">
        <v>5</v>
      </c>
      <c r="J409" s="2">
        <f t="shared" si="70"/>
        <v>5.5555555555555552E-2</v>
      </c>
      <c r="K409">
        <v>242</v>
      </c>
      <c r="L409" s="2">
        <f t="shared" si="71"/>
        <v>2.6888888888888887</v>
      </c>
      <c r="M409">
        <v>19</v>
      </c>
      <c r="N409" s="2">
        <f t="shared" si="72"/>
        <v>0.21111111111111111</v>
      </c>
      <c r="O409">
        <v>88</v>
      </c>
      <c r="P409" s="2">
        <f t="shared" si="73"/>
        <v>0.97777777777777775</v>
      </c>
      <c r="R409" s="2"/>
    </row>
    <row r="410" spans="1:22" x14ac:dyDescent="0.3">
      <c r="A410" t="s">
        <v>354</v>
      </c>
      <c r="B410">
        <v>5</v>
      </c>
      <c r="C410">
        <v>617</v>
      </c>
      <c r="D410" s="2">
        <f t="shared" si="67"/>
        <v>20.566666666666666</v>
      </c>
      <c r="E410">
        <v>62</v>
      </c>
      <c r="F410" s="2">
        <f t="shared" si="68"/>
        <v>2.0666666666666669</v>
      </c>
      <c r="G410">
        <v>39</v>
      </c>
      <c r="H410" s="2">
        <f t="shared" si="69"/>
        <v>1.3</v>
      </c>
      <c r="I410">
        <v>0</v>
      </c>
      <c r="J410" s="2">
        <f t="shared" si="70"/>
        <v>0</v>
      </c>
      <c r="K410">
        <v>135</v>
      </c>
      <c r="L410" s="2">
        <f t="shared" si="71"/>
        <v>4.5</v>
      </c>
      <c r="M410">
        <v>6</v>
      </c>
      <c r="N410" s="2">
        <f t="shared" si="72"/>
        <v>0.19999999999999998</v>
      </c>
      <c r="O410">
        <v>26</v>
      </c>
      <c r="P410" s="2">
        <f t="shared" si="73"/>
        <v>0.8666666666666667</v>
      </c>
      <c r="R410" s="2"/>
    </row>
    <row r="411" spans="1:22" x14ac:dyDescent="0.3">
      <c r="D411" s="2"/>
      <c r="F411" s="2"/>
      <c r="H411" s="2"/>
      <c r="J411" s="2"/>
      <c r="L411" s="2"/>
      <c r="N411" s="2"/>
      <c r="P411" s="2"/>
    </row>
    <row r="412" spans="1:22" x14ac:dyDescent="0.3">
      <c r="A412" t="s">
        <v>26</v>
      </c>
      <c r="C412">
        <f>SUM(C405:C410)</f>
        <v>8658</v>
      </c>
      <c r="D412" s="2"/>
      <c r="F412" s="2"/>
      <c r="H412" s="2"/>
      <c r="J412" s="2"/>
      <c r="L412" s="2"/>
      <c r="N412" s="2"/>
      <c r="P412" s="2"/>
    </row>
    <row r="413" spans="1:22" x14ac:dyDescent="0.3">
      <c r="A413" s="1" t="s">
        <v>355</v>
      </c>
      <c r="D413" s="2"/>
      <c r="F413" s="2"/>
      <c r="H413" s="2"/>
      <c r="J413" s="2"/>
      <c r="L413" s="2"/>
      <c r="N413" s="2"/>
      <c r="P413" s="2"/>
      <c r="R413" s="2"/>
      <c r="T413" t="s">
        <v>18</v>
      </c>
      <c r="V413" t="s">
        <v>19</v>
      </c>
    </row>
    <row r="414" spans="1:22" x14ac:dyDescent="0.3">
      <c r="A414" t="s">
        <v>356</v>
      </c>
      <c r="B414">
        <v>10</v>
      </c>
      <c r="C414">
        <v>1360</v>
      </c>
      <c r="D414" s="2">
        <f t="shared" si="67"/>
        <v>22.666666666666668</v>
      </c>
      <c r="E414">
        <v>62</v>
      </c>
      <c r="F414" s="2">
        <f t="shared" si="68"/>
        <v>1.0333333333333334</v>
      </c>
      <c r="G414">
        <v>51</v>
      </c>
      <c r="H414" s="2">
        <f t="shared" si="69"/>
        <v>0.85</v>
      </c>
      <c r="I414">
        <v>2</v>
      </c>
      <c r="J414" s="2">
        <f t="shared" si="70"/>
        <v>3.3333333333333333E-2</v>
      </c>
      <c r="K414">
        <v>178</v>
      </c>
      <c r="L414" s="2">
        <f t="shared" si="71"/>
        <v>2.9666666666666668</v>
      </c>
      <c r="M414">
        <v>38</v>
      </c>
      <c r="N414" s="2">
        <f t="shared" si="72"/>
        <v>0.6333333333333333</v>
      </c>
      <c r="O414">
        <v>113</v>
      </c>
      <c r="P414" s="2">
        <f t="shared" si="73"/>
        <v>1.8833333333333335</v>
      </c>
      <c r="R414" s="2"/>
      <c r="T414">
        <v>41</v>
      </c>
      <c r="V414">
        <v>5432</v>
      </c>
    </row>
    <row r="415" spans="1:22" x14ac:dyDescent="0.3">
      <c r="A415" t="s">
        <v>357</v>
      </c>
      <c r="B415">
        <v>4</v>
      </c>
      <c r="C415">
        <v>510</v>
      </c>
      <c r="D415" s="2">
        <f t="shared" si="67"/>
        <v>21.25</v>
      </c>
      <c r="E415">
        <v>67</v>
      </c>
      <c r="F415" s="2">
        <f t="shared" si="68"/>
        <v>2.7916666666666665</v>
      </c>
      <c r="G415">
        <v>2</v>
      </c>
      <c r="H415" s="2">
        <f t="shared" si="69"/>
        <v>8.3333333333333329E-2</v>
      </c>
      <c r="I415">
        <v>1</v>
      </c>
      <c r="J415" s="2">
        <f t="shared" si="70"/>
        <v>4.1666666666666664E-2</v>
      </c>
      <c r="K415">
        <v>55</v>
      </c>
      <c r="L415" s="2">
        <f t="shared" si="71"/>
        <v>2.2916666666666665</v>
      </c>
      <c r="M415">
        <v>4</v>
      </c>
      <c r="N415" s="2">
        <f t="shared" si="72"/>
        <v>0.16666666666666666</v>
      </c>
      <c r="O415">
        <v>16</v>
      </c>
      <c r="P415" s="2">
        <f t="shared" si="73"/>
        <v>0.66666666666666663</v>
      </c>
      <c r="R415" s="2"/>
      <c r="T415" t="s">
        <v>427</v>
      </c>
    </row>
    <row r="416" spans="1:22" x14ac:dyDescent="0.3">
      <c r="A416" t="s">
        <v>358</v>
      </c>
      <c r="B416">
        <v>8</v>
      </c>
      <c r="C416">
        <v>1332</v>
      </c>
      <c r="D416" s="2">
        <f t="shared" si="67"/>
        <v>27.75</v>
      </c>
      <c r="E416">
        <v>123</v>
      </c>
      <c r="F416" s="2">
        <f t="shared" si="68"/>
        <v>2.5625</v>
      </c>
      <c r="G416">
        <v>9</v>
      </c>
      <c r="H416" s="2">
        <f t="shared" si="69"/>
        <v>0.1875</v>
      </c>
      <c r="I416">
        <v>1</v>
      </c>
      <c r="J416" s="2">
        <f t="shared" si="70"/>
        <v>2.0833333333333332E-2</v>
      </c>
      <c r="K416">
        <v>86</v>
      </c>
      <c r="L416" s="2">
        <f t="shared" si="71"/>
        <v>1.7916666666666667</v>
      </c>
      <c r="M416">
        <v>9</v>
      </c>
      <c r="N416" s="2">
        <f t="shared" si="72"/>
        <v>0.1875</v>
      </c>
      <c r="O416">
        <v>34</v>
      </c>
      <c r="P416" s="2">
        <f t="shared" si="73"/>
        <v>0.70833333333333337</v>
      </c>
      <c r="R416" s="2"/>
      <c r="T416">
        <f>V414/T414</f>
        <v>132.48780487804879</v>
      </c>
    </row>
    <row r="417" spans="1:22" x14ac:dyDescent="0.3">
      <c r="A417" t="s">
        <v>359</v>
      </c>
      <c r="B417">
        <v>5</v>
      </c>
      <c r="C417">
        <v>726</v>
      </c>
      <c r="D417" s="2">
        <f t="shared" si="67"/>
        <v>24.2</v>
      </c>
      <c r="E417">
        <v>72</v>
      </c>
      <c r="F417" s="2">
        <f t="shared" si="68"/>
        <v>2.4</v>
      </c>
      <c r="G417">
        <v>3</v>
      </c>
      <c r="H417" s="2">
        <f t="shared" si="69"/>
        <v>9.9999999999999992E-2</v>
      </c>
      <c r="I417">
        <v>17</v>
      </c>
      <c r="J417" s="2">
        <f t="shared" si="70"/>
        <v>0.56666666666666665</v>
      </c>
      <c r="K417">
        <v>65</v>
      </c>
      <c r="L417" s="2">
        <f t="shared" si="71"/>
        <v>2.1666666666666665</v>
      </c>
      <c r="M417">
        <v>2</v>
      </c>
      <c r="N417" s="2">
        <f t="shared" si="72"/>
        <v>6.6666666666666666E-2</v>
      </c>
      <c r="O417">
        <v>11</v>
      </c>
      <c r="P417" s="2">
        <f t="shared" si="73"/>
        <v>0.3666666666666667</v>
      </c>
      <c r="R417" s="2"/>
    </row>
    <row r="418" spans="1:22" x14ac:dyDescent="0.3">
      <c r="A418" t="s">
        <v>360</v>
      </c>
      <c r="B418">
        <v>8</v>
      </c>
      <c r="C418">
        <v>1504</v>
      </c>
      <c r="D418" s="2">
        <f t="shared" si="67"/>
        <v>31.333333333333332</v>
      </c>
      <c r="E418">
        <v>152</v>
      </c>
      <c r="F418" s="2">
        <f t="shared" si="68"/>
        <v>3.1666666666666665</v>
      </c>
      <c r="G418">
        <v>115</v>
      </c>
      <c r="H418" s="2">
        <f t="shared" si="69"/>
        <v>2.3958333333333335</v>
      </c>
      <c r="I418">
        <v>6</v>
      </c>
      <c r="J418" s="2">
        <f t="shared" si="70"/>
        <v>0.125</v>
      </c>
      <c r="K418">
        <v>89</v>
      </c>
      <c r="L418" s="2">
        <f t="shared" si="71"/>
        <v>1.8541666666666667</v>
      </c>
      <c r="M418">
        <v>12</v>
      </c>
      <c r="N418" s="2">
        <f t="shared" si="72"/>
        <v>0.25</v>
      </c>
      <c r="O418">
        <v>30</v>
      </c>
      <c r="P418" s="2">
        <f t="shared" si="73"/>
        <v>0.625</v>
      </c>
      <c r="R418" s="2"/>
    </row>
    <row r="419" spans="1:22" x14ac:dyDescent="0.3">
      <c r="D419" s="2"/>
      <c r="F419" s="2"/>
      <c r="H419" s="2"/>
      <c r="J419" s="2"/>
      <c r="L419" s="2"/>
      <c r="N419" s="2"/>
      <c r="P419" s="2"/>
    </row>
    <row r="420" spans="1:22" x14ac:dyDescent="0.3">
      <c r="A420" t="s">
        <v>26</v>
      </c>
      <c r="C420">
        <f>SUM(C413:C418)</f>
        <v>5432</v>
      </c>
      <c r="D420" s="2"/>
      <c r="F420" s="2"/>
      <c r="H420" s="2"/>
      <c r="J420" s="2"/>
      <c r="L420" s="2"/>
      <c r="N420" s="2"/>
      <c r="P420" s="2"/>
    </row>
    <row r="421" spans="1:22" x14ac:dyDescent="0.3">
      <c r="A421" s="1" t="s">
        <v>361</v>
      </c>
      <c r="D421" s="2"/>
      <c r="F421" s="2"/>
      <c r="H421" s="2"/>
      <c r="J421" s="2"/>
      <c r="L421" s="2"/>
      <c r="N421" s="2"/>
      <c r="P421" s="2"/>
      <c r="R421" s="2"/>
      <c r="T421" t="s">
        <v>18</v>
      </c>
      <c r="V421" t="s">
        <v>19</v>
      </c>
    </row>
    <row r="422" spans="1:22" x14ac:dyDescent="0.3">
      <c r="A422" t="s">
        <v>362</v>
      </c>
      <c r="B422">
        <v>7</v>
      </c>
      <c r="C422">
        <v>1124</v>
      </c>
      <c r="D422" s="2">
        <f t="shared" si="67"/>
        <v>26.761904761904763</v>
      </c>
      <c r="E422">
        <v>95</v>
      </c>
      <c r="F422" s="2">
        <f t="shared" si="68"/>
        <v>2.2619047619047619</v>
      </c>
      <c r="G422">
        <v>19</v>
      </c>
      <c r="H422" s="2">
        <f t="shared" si="69"/>
        <v>0.45238095238095238</v>
      </c>
      <c r="I422">
        <v>47</v>
      </c>
      <c r="J422" s="2">
        <f t="shared" si="70"/>
        <v>1.1190476190476191</v>
      </c>
      <c r="K422">
        <v>225</v>
      </c>
      <c r="L422" s="2">
        <f t="shared" si="71"/>
        <v>5.3571428571428577</v>
      </c>
      <c r="M422">
        <v>4</v>
      </c>
      <c r="N422" s="2">
        <f t="shared" si="72"/>
        <v>9.5238095238095233E-2</v>
      </c>
      <c r="O422">
        <v>64</v>
      </c>
      <c r="P422" s="2">
        <f t="shared" si="73"/>
        <v>1.5238095238095237</v>
      </c>
      <c r="R422" s="2"/>
      <c r="T422">
        <v>45</v>
      </c>
      <c r="V422">
        <v>8852</v>
      </c>
    </row>
    <row r="423" spans="1:22" x14ac:dyDescent="0.3">
      <c r="A423" t="s">
        <v>363</v>
      </c>
      <c r="B423">
        <v>6</v>
      </c>
      <c r="C423">
        <v>1104</v>
      </c>
      <c r="D423" s="2">
        <f t="shared" si="67"/>
        <v>30.666666666666668</v>
      </c>
      <c r="E423">
        <v>41</v>
      </c>
      <c r="F423" s="2">
        <f t="shared" si="68"/>
        <v>1.1388888888888888</v>
      </c>
      <c r="G423">
        <v>42</v>
      </c>
      <c r="H423" s="2">
        <f t="shared" si="69"/>
        <v>1.1666666666666667</v>
      </c>
      <c r="I423">
        <v>73</v>
      </c>
      <c r="J423" s="2">
        <f t="shared" si="70"/>
        <v>2.0277777777777777</v>
      </c>
      <c r="K423">
        <v>96</v>
      </c>
      <c r="L423" s="2">
        <f t="shared" si="71"/>
        <v>2.6666666666666665</v>
      </c>
      <c r="M423">
        <v>3</v>
      </c>
      <c r="N423" s="2">
        <f t="shared" si="72"/>
        <v>8.3333333333333329E-2</v>
      </c>
      <c r="O423">
        <v>40</v>
      </c>
      <c r="P423" s="2">
        <f t="shared" si="73"/>
        <v>1.1111111111111112</v>
      </c>
      <c r="R423" s="2"/>
      <c r="T423" t="s">
        <v>427</v>
      </c>
    </row>
    <row r="424" spans="1:22" x14ac:dyDescent="0.3">
      <c r="A424" t="s">
        <v>364</v>
      </c>
      <c r="B424">
        <v>5</v>
      </c>
      <c r="C424">
        <v>774</v>
      </c>
      <c r="D424" s="2">
        <f t="shared" si="67"/>
        <v>25.8</v>
      </c>
      <c r="E424">
        <v>59</v>
      </c>
      <c r="F424" s="2">
        <f t="shared" si="68"/>
        <v>1.9666666666666668</v>
      </c>
      <c r="G424">
        <v>137</v>
      </c>
      <c r="H424" s="2">
        <f t="shared" si="69"/>
        <v>4.5666666666666664</v>
      </c>
      <c r="I424">
        <v>40</v>
      </c>
      <c r="J424" s="2">
        <f t="shared" si="70"/>
        <v>1.3333333333333333</v>
      </c>
      <c r="K424">
        <v>90</v>
      </c>
      <c r="L424" s="2">
        <f t="shared" si="71"/>
        <v>3</v>
      </c>
      <c r="M424">
        <v>2</v>
      </c>
      <c r="N424" s="2">
        <f t="shared" si="72"/>
        <v>6.6666666666666666E-2</v>
      </c>
      <c r="O424">
        <v>30</v>
      </c>
      <c r="P424" s="2">
        <f t="shared" si="73"/>
        <v>1</v>
      </c>
      <c r="R424" s="2"/>
      <c r="T424">
        <f>V422/T422</f>
        <v>196.71111111111111</v>
      </c>
    </row>
    <row r="425" spans="1:22" x14ac:dyDescent="0.3">
      <c r="A425" t="s">
        <v>365</v>
      </c>
      <c r="B425">
        <v>22</v>
      </c>
      <c r="C425">
        <v>5850</v>
      </c>
      <c r="D425" s="2">
        <f t="shared" si="67"/>
        <v>44.31818181818182</v>
      </c>
      <c r="E425">
        <v>447</v>
      </c>
      <c r="F425" s="2">
        <f t="shared" si="68"/>
        <v>3.3863636363636362</v>
      </c>
      <c r="G425">
        <v>302</v>
      </c>
      <c r="H425" s="2">
        <f t="shared" si="69"/>
        <v>2.2878787878787876</v>
      </c>
      <c r="I425">
        <v>323</v>
      </c>
      <c r="J425" s="2">
        <f t="shared" si="70"/>
        <v>2.4469696969696968</v>
      </c>
      <c r="K425">
        <v>1052</v>
      </c>
      <c r="L425" s="2">
        <f t="shared" si="71"/>
        <v>7.9696969696969697</v>
      </c>
      <c r="M425">
        <v>49</v>
      </c>
      <c r="N425" s="2">
        <f t="shared" si="72"/>
        <v>0.37121212121212116</v>
      </c>
      <c r="O425">
        <v>331</v>
      </c>
      <c r="P425" s="2">
        <f t="shared" si="73"/>
        <v>2.5075757575757573</v>
      </c>
      <c r="R425" s="2"/>
    </row>
    <row r="426" spans="1:22" x14ac:dyDescent="0.3">
      <c r="D426" s="2"/>
      <c r="F426" s="2"/>
      <c r="H426" s="2"/>
      <c r="J426" s="2"/>
      <c r="L426" s="2"/>
      <c r="N426" s="2"/>
      <c r="P426" s="2"/>
      <c r="R426" s="2"/>
    </row>
    <row r="427" spans="1:22" x14ac:dyDescent="0.3">
      <c r="A427" t="s">
        <v>26</v>
      </c>
      <c r="C427">
        <f>SUM(C422:C425)</f>
        <v>8852</v>
      </c>
      <c r="D427" s="2"/>
      <c r="F427" s="2"/>
      <c r="H427" s="2"/>
      <c r="J427" s="2"/>
      <c r="L427" s="2"/>
      <c r="N427" s="2"/>
      <c r="P427" s="2"/>
    </row>
    <row r="428" spans="1:22" x14ac:dyDescent="0.3">
      <c r="A428" s="1" t="s">
        <v>366</v>
      </c>
      <c r="D428" s="2"/>
      <c r="F428" s="2"/>
      <c r="H428" s="2"/>
      <c r="J428" s="2"/>
      <c r="L428" s="2"/>
      <c r="N428" s="2"/>
      <c r="P428" s="2"/>
      <c r="R428" s="2"/>
      <c r="T428" t="s">
        <v>18</v>
      </c>
      <c r="V428" t="s">
        <v>19</v>
      </c>
    </row>
    <row r="429" spans="1:22" x14ac:dyDescent="0.3">
      <c r="A429" t="s">
        <v>367</v>
      </c>
      <c r="B429">
        <v>14</v>
      </c>
      <c r="C429">
        <v>1874</v>
      </c>
      <c r="D429" s="2">
        <f t="shared" ref="D429:D448" si="74">C429/B429/6</f>
        <v>22.30952380952381</v>
      </c>
      <c r="E429">
        <v>72</v>
      </c>
      <c r="F429" s="2">
        <f t="shared" ref="F429:F448" si="75">E429/B429/6</f>
        <v>0.85714285714285721</v>
      </c>
      <c r="G429">
        <v>19</v>
      </c>
      <c r="H429" s="2">
        <f t="shared" ref="H429:H448" si="76">G429/B429/6</f>
        <v>0.22619047619047619</v>
      </c>
      <c r="I429">
        <v>6</v>
      </c>
      <c r="J429" s="2">
        <f t="shared" ref="J429:J448" si="77">I429/B429/6</f>
        <v>7.1428571428571425E-2</v>
      </c>
      <c r="K429">
        <v>339</v>
      </c>
      <c r="L429" s="2">
        <f t="shared" ref="L429:L448" si="78">K429/B429/6</f>
        <v>4.0357142857142856</v>
      </c>
      <c r="M429">
        <v>27</v>
      </c>
      <c r="N429" s="2">
        <f t="shared" ref="N429:N448" si="79">M429/B429/6</f>
        <v>0.32142857142857145</v>
      </c>
      <c r="O429">
        <v>144</v>
      </c>
      <c r="P429" s="2">
        <f t="shared" ref="P429:P448" si="80">O429/B429/6</f>
        <v>1.7142857142857144</v>
      </c>
      <c r="R429" s="2"/>
      <c r="T429">
        <v>67</v>
      </c>
      <c r="V429">
        <v>7947</v>
      </c>
    </row>
    <row r="430" spans="1:22" x14ac:dyDescent="0.3">
      <c r="A430" t="s">
        <v>368</v>
      </c>
      <c r="B430">
        <v>14</v>
      </c>
      <c r="C430">
        <v>2048</v>
      </c>
      <c r="D430" s="2">
        <f t="shared" si="74"/>
        <v>24.38095238095238</v>
      </c>
      <c r="E430">
        <v>176</v>
      </c>
      <c r="F430" s="2">
        <f t="shared" si="75"/>
        <v>2.0952380952380953</v>
      </c>
      <c r="G430">
        <v>50</v>
      </c>
      <c r="H430" s="2">
        <f t="shared" si="76"/>
        <v>0.59523809523809523</v>
      </c>
      <c r="I430">
        <v>38</v>
      </c>
      <c r="J430" s="2">
        <f t="shared" si="77"/>
        <v>0.45238095238095238</v>
      </c>
      <c r="K430">
        <v>567</v>
      </c>
      <c r="L430" s="2">
        <f t="shared" si="78"/>
        <v>6.75</v>
      </c>
      <c r="M430">
        <v>21</v>
      </c>
      <c r="N430" s="2">
        <f t="shared" si="79"/>
        <v>0.25</v>
      </c>
      <c r="O430">
        <v>136</v>
      </c>
      <c r="P430" s="2">
        <f t="shared" si="80"/>
        <v>1.6190476190476188</v>
      </c>
      <c r="R430" s="2"/>
      <c r="T430" t="s">
        <v>427</v>
      </c>
    </row>
    <row r="431" spans="1:22" x14ac:dyDescent="0.3">
      <c r="A431" t="s">
        <v>369</v>
      </c>
      <c r="B431">
        <v>5</v>
      </c>
      <c r="C431">
        <v>912</v>
      </c>
      <c r="D431" s="2">
        <f t="shared" si="74"/>
        <v>30.400000000000002</v>
      </c>
      <c r="E431">
        <v>70</v>
      </c>
      <c r="F431" s="2">
        <f t="shared" si="75"/>
        <v>2.3333333333333335</v>
      </c>
      <c r="G431">
        <v>3</v>
      </c>
      <c r="H431" s="2">
        <f t="shared" si="76"/>
        <v>9.9999999999999992E-2</v>
      </c>
      <c r="I431">
        <v>3</v>
      </c>
      <c r="J431" s="2">
        <f t="shared" si="77"/>
        <v>9.9999999999999992E-2</v>
      </c>
      <c r="K431">
        <v>126</v>
      </c>
      <c r="L431" s="2">
        <f t="shared" si="78"/>
        <v>4.2</v>
      </c>
      <c r="M431">
        <v>11</v>
      </c>
      <c r="N431" s="2">
        <f t="shared" si="79"/>
        <v>0.3666666666666667</v>
      </c>
      <c r="O431">
        <v>12</v>
      </c>
      <c r="P431" s="2">
        <f t="shared" si="80"/>
        <v>0.39999999999999997</v>
      </c>
      <c r="R431" s="2"/>
      <c r="T431">
        <f>V429/T429</f>
        <v>118.61194029850746</v>
      </c>
    </row>
    <row r="432" spans="1:22" x14ac:dyDescent="0.3">
      <c r="A432" t="s">
        <v>370</v>
      </c>
      <c r="B432">
        <v>4</v>
      </c>
      <c r="C432">
        <v>584</v>
      </c>
      <c r="D432" s="2">
        <f t="shared" si="74"/>
        <v>24.333333333333332</v>
      </c>
      <c r="E432">
        <v>51</v>
      </c>
      <c r="F432" s="2">
        <f t="shared" si="75"/>
        <v>2.125</v>
      </c>
      <c r="G432">
        <v>25</v>
      </c>
      <c r="H432" s="2">
        <f t="shared" si="76"/>
        <v>1.0416666666666667</v>
      </c>
      <c r="I432">
        <v>12</v>
      </c>
      <c r="J432" s="2">
        <f t="shared" si="77"/>
        <v>0.5</v>
      </c>
      <c r="K432">
        <v>98</v>
      </c>
      <c r="L432" s="2">
        <f t="shared" si="78"/>
        <v>4.083333333333333</v>
      </c>
      <c r="M432">
        <v>72</v>
      </c>
      <c r="N432" s="2">
        <f t="shared" si="79"/>
        <v>3</v>
      </c>
      <c r="O432">
        <v>17</v>
      </c>
      <c r="P432" s="2">
        <f t="shared" si="80"/>
        <v>0.70833333333333337</v>
      </c>
      <c r="R432" s="2"/>
    </row>
    <row r="433" spans="1:22" x14ac:dyDescent="0.3">
      <c r="A433" t="s">
        <v>371</v>
      </c>
      <c r="B433">
        <v>3</v>
      </c>
      <c r="C433">
        <v>591</v>
      </c>
      <c r="D433" s="2">
        <f t="shared" si="74"/>
        <v>32.833333333333336</v>
      </c>
      <c r="E433">
        <v>50</v>
      </c>
      <c r="F433" s="2">
        <f t="shared" si="75"/>
        <v>2.7777777777777781</v>
      </c>
      <c r="G433">
        <v>5</v>
      </c>
      <c r="H433" s="2">
        <f t="shared" si="76"/>
        <v>0.27777777777777779</v>
      </c>
      <c r="I433">
        <v>4</v>
      </c>
      <c r="J433" s="2">
        <f t="shared" si="77"/>
        <v>0.22222222222222221</v>
      </c>
      <c r="K433">
        <v>122</v>
      </c>
      <c r="L433" s="2">
        <f t="shared" si="78"/>
        <v>6.7777777777777777</v>
      </c>
      <c r="M433">
        <v>6</v>
      </c>
      <c r="N433" s="2">
        <f t="shared" si="79"/>
        <v>0.33333333333333331</v>
      </c>
      <c r="O433">
        <v>14</v>
      </c>
      <c r="P433" s="2">
        <f t="shared" si="80"/>
        <v>0.77777777777777779</v>
      </c>
      <c r="R433" s="2"/>
    </row>
    <row r="434" spans="1:22" x14ac:dyDescent="0.3">
      <c r="A434" t="s">
        <v>372</v>
      </c>
      <c r="B434">
        <v>9</v>
      </c>
      <c r="C434">
        <v>1478</v>
      </c>
      <c r="D434" s="2">
        <f t="shared" si="74"/>
        <v>27.37037037037037</v>
      </c>
      <c r="E434">
        <v>108</v>
      </c>
      <c r="F434" s="2">
        <f t="shared" si="75"/>
        <v>2</v>
      </c>
      <c r="G434">
        <v>27</v>
      </c>
      <c r="H434" s="2">
        <f t="shared" si="76"/>
        <v>0.5</v>
      </c>
      <c r="I434">
        <v>53</v>
      </c>
      <c r="J434" s="2">
        <f t="shared" si="77"/>
        <v>0.98148148148148151</v>
      </c>
      <c r="K434">
        <v>202</v>
      </c>
      <c r="L434" s="2">
        <f t="shared" si="78"/>
        <v>3.7407407407407405</v>
      </c>
      <c r="M434">
        <v>23</v>
      </c>
      <c r="N434" s="2">
        <f t="shared" si="79"/>
        <v>0.42592592592592587</v>
      </c>
      <c r="O434">
        <v>133</v>
      </c>
      <c r="P434" s="2">
        <f t="shared" si="80"/>
        <v>2.4629629629629632</v>
      </c>
      <c r="R434" s="2"/>
    </row>
    <row r="435" spans="1:22" x14ac:dyDescent="0.3">
      <c r="A435" t="s">
        <v>373</v>
      </c>
      <c r="B435">
        <v>3</v>
      </c>
      <c r="C435">
        <v>460</v>
      </c>
      <c r="D435" s="2">
        <f t="shared" si="74"/>
        <v>25.555555555555557</v>
      </c>
      <c r="E435">
        <v>44</v>
      </c>
      <c r="F435" s="2">
        <f t="shared" si="75"/>
        <v>2.4444444444444442</v>
      </c>
      <c r="G435">
        <v>23</v>
      </c>
      <c r="H435" s="2">
        <f t="shared" si="76"/>
        <v>1.2777777777777779</v>
      </c>
      <c r="I435">
        <v>8</v>
      </c>
      <c r="J435" s="2">
        <f t="shared" si="77"/>
        <v>0.44444444444444442</v>
      </c>
      <c r="K435">
        <v>131</v>
      </c>
      <c r="L435" s="2">
        <f t="shared" si="78"/>
        <v>7.2777777777777777</v>
      </c>
      <c r="M435">
        <v>7</v>
      </c>
      <c r="N435" s="2">
        <f t="shared" si="79"/>
        <v>0.3888888888888889</v>
      </c>
      <c r="O435">
        <v>7</v>
      </c>
      <c r="P435" s="2">
        <f t="shared" si="80"/>
        <v>0.3888888888888889</v>
      </c>
      <c r="R435" s="2"/>
    </row>
    <row r="436" spans="1:22" x14ac:dyDescent="0.3">
      <c r="D436" s="2"/>
      <c r="F436" s="2"/>
      <c r="H436" s="2"/>
      <c r="J436" s="2"/>
      <c r="L436" s="2"/>
      <c r="N436" s="2"/>
      <c r="P436" s="2"/>
    </row>
    <row r="437" spans="1:22" x14ac:dyDescent="0.3">
      <c r="A437" t="s">
        <v>26</v>
      </c>
      <c r="C437">
        <f>SUM(C429:C435)</f>
        <v>7947</v>
      </c>
      <c r="D437" s="2"/>
      <c r="F437" s="2"/>
      <c r="H437" s="2"/>
      <c r="J437" s="2"/>
      <c r="L437" s="2"/>
      <c r="N437" s="2"/>
      <c r="P437" s="2"/>
      <c r="R437" s="2"/>
    </row>
    <row r="438" spans="1:22" x14ac:dyDescent="0.3">
      <c r="A438" s="1" t="s">
        <v>374</v>
      </c>
      <c r="D438" s="2"/>
      <c r="F438" s="2"/>
      <c r="H438" s="2"/>
      <c r="J438" s="2"/>
      <c r="L438" s="2"/>
      <c r="N438" s="2"/>
      <c r="P438" s="2"/>
      <c r="R438" s="2"/>
      <c r="T438" t="s">
        <v>18</v>
      </c>
      <c r="V438" t="s">
        <v>19</v>
      </c>
    </row>
    <row r="439" spans="1:22" x14ac:dyDescent="0.3">
      <c r="A439" t="s">
        <v>375</v>
      </c>
      <c r="B439">
        <v>20</v>
      </c>
      <c r="C439">
        <v>3359</v>
      </c>
      <c r="D439" s="2">
        <f t="shared" si="74"/>
        <v>27.991666666666664</v>
      </c>
      <c r="E439">
        <v>39</v>
      </c>
      <c r="F439" s="2">
        <f t="shared" si="75"/>
        <v>0.32500000000000001</v>
      </c>
      <c r="G439">
        <v>8</v>
      </c>
      <c r="H439" s="2">
        <f t="shared" si="76"/>
        <v>6.6666666666666666E-2</v>
      </c>
      <c r="I439">
        <v>51</v>
      </c>
      <c r="J439" s="2">
        <f t="shared" si="77"/>
        <v>0.42499999999999999</v>
      </c>
      <c r="K439">
        <v>1733</v>
      </c>
      <c r="L439" s="2">
        <f t="shared" si="78"/>
        <v>14.441666666666668</v>
      </c>
      <c r="M439">
        <v>6</v>
      </c>
      <c r="N439" s="2">
        <f t="shared" si="79"/>
        <v>4.9999999999999996E-2</v>
      </c>
      <c r="O439">
        <v>58</v>
      </c>
      <c r="P439" s="2">
        <f t="shared" si="80"/>
        <v>0.48333333333333334</v>
      </c>
      <c r="R439" s="2"/>
      <c r="T439">
        <v>284</v>
      </c>
      <c r="V439">
        <v>42669</v>
      </c>
    </row>
    <row r="440" spans="1:22" x14ac:dyDescent="0.3">
      <c r="A440" t="s">
        <v>376</v>
      </c>
      <c r="B440">
        <v>21</v>
      </c>
      <c r="C440">
        <v>4834</v>
      </c>
      <c r="D440" s="2">
        <f t="shared" si="74"/>
        <v>38.365079365079367</v>
      </c>
      <c r="E440">
        <v>175</v>
      </c>
      <c r="F440" s="2">
        <f t="shared" si="75"/>
        <v>1.3888888888888891</v>
      </c>
      <c r="G440">
        <v>41</v>
      </c>
      <c r="H440" s="2">
        <f t="shared" si="76"/>
        <v>0.32539682539682541</v>
      </c>
      <c r="I440">
        <v>3</v>
      </c>
      <c r="J440" s="2">
        <f t="shared" si="77"/>
        <v>2.3809523809523808E-2</v>
      </c>
      <c r="K440">
        <v>1195</v>
      </c>
      <c r="L440" s="2">
        <f t="shared" si="78"/>
        <v>9.4841269841269842</v>
      </c>
      <c r="M440">
        <v>15</v>
      </c>
      <c r="N440" s="2">
        <f t="shared" si="79"/>
        <v>0.11904761904761905</v>
      </c>
      <c r="O440">
        <v>121</v>
      </c>
      <c r="P440" s="2">
        <f t="shared" si="80"/>
        <v>0.96031746031746035</v>
      </c>
      <c r="R440" s="2"/>
      <c r="T440" t="s">
        <v>427</v>
      </c>
    </row>
    <row r="441" spans="1:22" x14ac:dyDescent="0.3">
      <c r="A441" t="s">
        <v>377</v>
      </c>
      <c r="B441">
        <v>33</v>
      </c>
      <c r="C441">
        <v>6967</v>
      </c>
      <c r="D441" s="2">
        <f t="shared" si="74"/>
        <v>35.186868686868685</v>
      </c>
      <c r="E441">
        <v>315</v>
      </c>
      <c r="F441" s="2">
        <f t="shared" si="75"/>
        <v>1.5909090909090908</v>
      </c>
      <c r="G441">
        <v>40</v>
      </c>
      <c r="H441" s="2">
        <f t="shared" si="76"/>
        <v>0.20202020202020202</v>
      </c>
      <c r="I441">
        <v>16</v>
      </c>
      <c r="J441" s="2">
        <f t="shared" si="77"/>
        <v>8.0808080808080815E-2</v>
      </c>
      <c r="K441">
        <v>1015</v>
      </c>
      <c r="L441" s="2">
        <f t="shared" si="78"/>
        <v>5.1262626262626263</v>
      </c>
      <c r="M441">
        <v>17</v>
      </c>
      <c r="N441" s="2">
        <f t="shared" si="79"/>
        <v>8.5858585858585856E-2</v>
      </c>
      <c r="O441">
        <v>203</v>
      </c>
      <c r="P441" s="2">
        <f t="shared" si="80"/>
        <v>1.0252525252525253</v>
      </c>
      <c r="R441" s="2"/>
      <c r="T441">
        <f>V439/T439</f>
        <v>150.24295774647888</v>
      </c>
    </row>
    <row r="442" spans="1:22" x14ac:dyDescent="0.3">
      <c r="A442" t="s">
        <v>378</v>
      </c>
      <c r="B442">
        <v>33</v>
      </c>
      <c r="C442">
        <v>5912</v>
      </c>
      <c r="D442" s="2">
        <f t="shared" si="74"/>
        <v>29.858585858585858</v>
      </c>
      <c r="E442">
        <v>168</v>
      </c>
      <c r="F442" s="2">
        <f t="shared" si="75"/>
        <v>0.84848484848484851</v>
      </c>
      <c r="G442">
        <v>30</v>
      </c>
      <c r="H442" s="2">
        <f t="shared" si="76"/>
        <v>0.15151515151515152</v>
      </c>
      <c r="I442">
        <v>60</v>
      </c>
      <c r="J442" s="2">
        <f t="shared" si="77"/>
        <v>0.30303030303030304</v>
      </c>
      <c r="K442">
        <v>1097</v>
      </c>
      <c r="L442" s="2">
        <f t="shared" si="78"/>
        <v>5.5404040404040407</v>
      </c>
      <c r="M442">
        <v>68</v>
      </c>
      <c r="N442" s="2">
        <f t="shared" si="79"/>
        <v>0.34343434343434343</v>
      </c>
      <c r="O442">
        <v>153</v>
      </c>
      <c r="P442" s="2">
        <f t="shared" si="80"/>
        <v>0.77272727272727282</v>
      </c>
      <c r="R442" s="2"/>
    </row>
    <row r="443" spans="1:22" x14ac:dyDescent="0.3">
      <c r="A443" t="s">
        <v>379</v>
      </c>
      <c r="B443">
        <v>25</v>
      </c>
      <c r="C443">
        <v>5590</v>
      </c>
      <c r="D443" s="2">
        <f t="shared" si="74"/>
        <v>37.266666666666666</v>
      </c>
      <c r="E443">
        <v>98</v>
      </c>
      <c r="F443" s="2">
        <f t="shared" si="75"/>
        <v>0.65333333333333332</v>
      </c>
      <c r="G443">
        <v>7</v>
      </c>
      <c r="H443" s="2">
        <f t="shared" si="76"/>
        <v>4.6666666666666669E-2</v>
      </c>
      <c r="I443">
        <v>17</v>
      </c>
      <c r="J443" s="2">
        <f t="shared" si="77"/>
        <v>0.11333333333333334</v>
      </c>
      <c r="K443">
        <v>1099</v>
      </c>
      <c r="L443" s="2">
        <f t="shared" si="78"/>
        <v>7.3266666666666671</v>
      </c>
      <c r="M443">
        <v>68</v>
      </c>
      <c r="N443" s="2">
        <f t="shared" si="79"/>
        <v>0.45333333333333337</v>
      </c>
      <c r="O443">
        <v>155</v>
      </c>
      <c r="P443" s="2">
        <f t="shared" si="80"/>
        <v>1.0333333333333334</v>
      </c>
      <c r="R443" s="2"/>
    </row>
    <row r="444" spans="1:22" x14ac:dyDescent="0.3">
      <c r="A444" t="s">
        <v>380</v>
      </c>
      <c r="B444">
        <v>21</v>
      </c>
      <c r="C444">
        <v>3950</v>
      </c>
      <c r="D444" s="2">
        <f t="shared" si="74"/>
        <v>31.349206349206352</v>
      </c>
      <c r="E444">
        <v>137</v>
      </c>
      <c r="F444" s="2">
        <f t="shared" si="75"/>
        <v>1.0873015873015872</v>
      </c>
      <c r="G444">
        <v>21</v>
      </c>
      <c r="H444" s="2">
        <f t="shared" si="76"/>
        <v>0.16666666666666666</v>
      </c>
      <c r="I444">
        <v>10</v>
      </c>
      <c r="J444" s="2">
        <f t="shared" si="77"/>
        <v>7.9365079365079361E-2</v>
      </c>
      <c r="K444">
        <v>924</v>
      </c>
      <c r="L444" s="2">
        <f t="shared" si="78"/>
        <v>7.333333333333333</v>
      </c>
      <c r="M444">
        <v>10</v>
      </c>
      <c r="N444" s="2">
        <f t="shared" si="79"/>
        <v>7.9365079365079361E-2</v>
      </c>
      <c r="O444">
        <v>104</v>
      </c>
      <c r="P444" s="2">
        <f t="shared" si="80"/>
        <v>0.82539682539682546</v>
      </c>
      <c r="R444" s="2"/>
    </row>
    <row r="445" spans="1:22" x14ac:dyDescent="0.3">
      <c r="A445" t="s">
        <v>381</v>
      </c>
      <c r="B445">
        <v>24</v>
      </c>
      <c r="C445">
        <v>3169</v>
      </c>
      <c r="D445" s="2">
        <f t="shared" si="74"/>
        <v>22.006944444444443</v>
      </c>
      <c r="E445">
        <v>85</v>
      </c>
      <c r="F445" s="2">
        <f t="shared" si="75"/>
        <v>0.59027777777777779</v>
      </c>
      <c r="G445">
        <v>16</v>
      </c>
      <c r="H445" s="2">
        <f t="shared" si="76"/>
        <v>0.1111111111111111</v>
      </c>
      <c r="I445">
        <v>65</v>
      </c>
      <c r="J445" s="2">
        <f t="shared" si="77"/>
        <v>0.4513888888888889</v>
      </c>
      <c r="K445">
        <v>652</v>
      </c>
      <c r="L445" s="2">
        <f t="shared" si="78"/>
        <v>4.5277777777777777</v>
      </c>
      <c r="M445">
        <v>283</v>
      </c>
      <c r="N445" s="2">
        <f t="shared" si="79"/>
        <v>1.9652777777777777</v>
      </c>
      <c r="O445">
        <v>90</v>
      </c>
      <c r="P445" s="2">
        <f t="shared" si="80"/>
        <v>0.625</v>
      </c>
      <c r="R445" s="2"/>
    </row>
    <row r="446" spans="1:22" x14ac:dyDescent="0.3">
      <c r="A446" t="s">
        <v>382</v>
      </c>
      <c r="B446">
        <v>16</v>
      </c>
      <c r="C446">
        <v>3816</v>
      </c>
      <c r="D446" s="2">
        <f t="shared" si="74"/>
        <v>39.75</v>
      </c>
      <c r="E446">
        <v>56</v>
      </c>
      <c r="F446" s="2">
        <f t="shared" si="75"/>
        <v>0.58333333333333337</v>
      </c>
      <c r="G446">
        <v>51</v>
      </c>
      <c r="H446" s="2">
        <f t="shared" si="76"/>
        <v>0.53125</v>
      </c>
      <c r="I446">
        <v>4</v>
      </c>
      <c r="J446" s="2">
        <f t="shared" si="77"/>
        <v>4.1666666666666664E-2</v>
      </c>
      <c r="K446">
        <v>946</v>
      </c>
      <c r="L446" s="2">
        <f t="shared" si="78"/>
        <v>9.8541666666666661</v>
      </c>
      <c r="M446">
        <v>25</v>
      </c>
      <c r="N446" s="2">
        <f t="shared" si="79"/>
        <v>0.26041666666666669</v>
      </c>
      <c r="O446">
        <v>289</v>
      </c>
      <c r="P446" s="2">
        <f t="shared" si="80"/>
        <v>3.0104166666666665</v>
      </c>
      <c r="R446" s="2"/>
    </row>
    <row r="447" spans="1:22" x14ac:dyDescent="0.3">
      <c r="A447" t="s">
        <v>383</v>
      </c>
      <c r="B447">
        <v>12</v>
      </c>
      <c r="C447">
        <v>2856</v>
      </c>
      <c r="D447" s="2">
        <f t="shared" si="74"/>
        <v>39.666666666666664</v>
      </c>
      <c r="E447">
        <v>149</v>
      </c>
      <c r="F447" s="2">
        <f t="shared" si="75"/>
        <v>2.0694444444444442</v>
      </c>
      <c r="G447">
        <v>5</v>
      </c>
      <c r="H447" s="2">
        <f t="shared" si="76"/>
        <v>6.9444444444444448E-2</v>
      </c>
      <c r="I447">
        <v>0</v>
      </c>
      <c r="J447" s="2">
        <f t="shared" si="77"/>
        <v>0</v>
      </c>
      <c r="K447">
        <v>1048</v>
      </c>
      <c r="L447" s="2">
        <f t="shared" si="78"/>
        <v>14.555555555555555</v>
      </c>
      <c r="M447">
        <v>34</v>
      </c>
      <c r="N447" s="2">
        <f t="shared" si="79"/>
        <v>0.47222222222222227</v>
      </c>
      <c r="O447">
        <v>90</v>
      </c>
      <c r="P447" s="2">
        <f t="shared" si="80"/>
        <v>1.25</v>
      </c>
      <c r="R447" s="2"/>
    </row>
    <row r="448" spans="1:22" x14ac:dyDescent="0.3">
      <c r="A448" t="s">
        <v>384</v>
      </c>
      <c r="B448">
        <v>9</v>
      </c>
      <c r="C448">
        <v>1816</v>
      </c>
      <c r="D448" s="2">
        <f t="shared" si="74"/>
        <v>33.629629629629626</v>
      </c>
      <c r="E448">
        <v>41</v>
      </c>
      <c r="F448" s="2">
        <f t="shared" si="75"/>
        <v>0.75925925925925919</v>
      </c>
      <c r="G448">
        <v>19</v>
      </c>
      <c r="H448" s="2">
        <f t="shared" si="76"/>
        <v>0.35185185185185186</v>
      </c>
      <c r="I448">
        <v>3</v>
      </c>
      <c r="J448" s="2">
        <f t="shared" si="77"/>
        <v>5.5555555555555552E-2</v>
      </c>
      <c r="K448">
        <v>666</v>
      </c>
      <c r="L448" s="2">
        <f t="shared" si="78"/>
        <v>12.333333333333334</v>
      </c>
      <c r="M448">
        <v>7</v>
      </c>
      <c r="N448" s="2">
        <f t="shared" si="79"/>
        <v>0.12962962962962962</v>
      </c>
      <c r="O448">
        <v>58</v>
      </c>
      <c r="P448" s="2">
        <f t="shared" si="80"/>
        <v>1.0740740740740742</v>
      </c>
      <c r="R448" s="2"/>
    </row>
    <row r="450" spans="1:22" x14ac:dyDescent="0.3">
      <c r="A450" t="s">
        <v>26</v>
      </c>
      <c r="C450">
        <f>SUM(C439:C448)</f>
        <v>42269</v>
      </c>
      <c r="R450" s="2"/>
    </row>
    <row r="451" spans="1:22" x14ac:dyDescent="0.3">
      <c r="A451" s="1" t="s">
        <v>385</v>
      </c>
      <c r="D451" s="2"/>
      <c r="F451" s="2"/>
      <c r="H451" s="2"/>
      <c r="J451" s="2"/>
      <c r="L451" s="2"/>
      <c r="N451" s="2"/>
      <c r="P451" s="2"/>
      <c r="R451" s="2"/>
      <c r="T451" t="s">
        <v>18</v>
      </c>
      <c r="V451" t="s">
        <v>19</v>
      </c>
    </row>
    <row r="452" spans="1:22" x14ac:dyDescent="0.3">
      <c r="A452" t="s">
        <v>386</v>
      </c>
      <c r="B452">
        <v>34</v>
      </c>
      <c r="C452">
        <v>5925</v>
      </c>
      <c r="D452" s="2">
        <f t="shared" ref="D452:D457" si="81">C452/B452/6</f>
        <v>29.044117647058822</v>
      </c>
      <c r="E452">
        <v>418</v>
      </c>
      <c r="F452" s="2">
        <f t="shared" ref="F452:F457" si="82">E452/B452/6</f>
        <v>2.0490196078431375</v>
      </c>
      <c r="G452">
        <v>56</v>
      </c>
      <c r="H452" s="2">
        <f t="shared" ref="H452:H457" si="83">G452/B452/6</f>
        <v>0.2745098039215686</v>
      </c>
      <c r="I452">
        <v>21</v>
      </c>
      <c r="J452" s="2">
        <f t="shared" ref="J452:J457" si="84">I452/B452/6</f>
        <v>0.10294117647058824</v>
      </c>
      <c r="K452">
        <v>2617</v>
      </c>
      <c r="L452" s="2">
        <f t="shared" ref="L452:L457" si="85">K452/B452/6</f>
        <v>12.828431372549019</v>
      </c>
      <c r="M452">
        <v>41</v>
      </c>
      <c r="N452" s="2">
        <f t="shared" ref="N452:N457" si="86">M452/B452/6</f>
        <v>0.20098039215686272</v>
      </c>
      <c r="O452">
        <v>169</v>
      </c>
      <c r="P452" s="2">
        <f t="shared" ref="P452:P457" si="87">O452/B452/6</f>
        <v>0.82843137254901966</v>
      </c>
      <c r="R452" s="2"/>
      <c r="T452">
        <v>151</v>
      </c>
      <c r="V452">
        <v>20741</v>
      </c>
    </row>
    <row r="453" spans="1:22" x14ac:dyDescent="0.3">
      <c r="A453" t="s">
        <v>387</v>
      </c>
      <c r="B453">
        <v>38</v>
      </c>
      <c r="C453">
        <v>6080</v>
      </c>
      <c r="D453" s="2">
        <f t="shared" si="81"/>
        <v>26.666666666666668</v>
      </c>
      <c r="E453">
        <v>376</v>
      </c>
      <c r="F453" s="2">
        <f t="shared" si="82"/>
        <v>1.6491228070175439</v>
      </c>
      <c r="G453">
        <v>50</v>
      </c>
      <c r="H453" s="2">
        <f t="shared" si="83"/>
        <v>0.2192982456140351</v>
      </c>
      <c r="I453">
        <v>33</v>
      </c>
      <c r="J453" s="2">
        <f t="shared" si="84"/>
        <v>0.14473684210526316</v>
      </c>
      <c r="K453">
        <v>1089</v>
      </c>
      <c r="L453" s="2">
        <f t="shared" si="85"/>
        <v>4.7763157894736841</v>
      </c>
      <c r="M453">
        <v>133</v>
      </c>
      <c r="N453" s="2">
        <f t="shared" si="86"/>
        <v>0.58333333333333337</v>
      </c>
      <c r="O453">
        <v>277</v>
      </c>
      <c r="P453" s="2">
        <f t="shared" si="87"/>
        <v>1.2149122807017545</v>
      </c>
      <c r="R453" s="2"/>
      <c r="T453" t="s">
        <v>427</v>
      </c>
    </row>
    <row r="454" spans="1:22" x14ac:dyDescent="0.3">
      <c r="A454" t="s">
        <v>388</v>
      </c>
      <c r="B454">
        <v>20</v>
      </c>
      <c r="C454">
        <v>3676</v>
      </c>
      <c r="D454" s="2">
        <f t="shared" si="81"/>
        <v>30.633333333333336</v>
      </c>
      <c r="E454">
        <v>284</v>
      </c>
      <c r="F454" s="2">
        <f t="shared" si="82"/>
        <v>2.3666666666666667</v>
      </c>
      <c r="G454">
        <v>38</v>
      </c>
      <c r="H454" s="2">
        <f t="shared" si="83"/>
        <v>0.31666666666666665</v>
      </c>
      <c r="I454">
        <v>5</v>
      </c>
      <c r="J454" s="2">
        <f t="shared" si="84"/>
        <v>4.1666666666666664E-2</v>
      </c>
      <c r="K454">
        <v>414</v>
      </c>
      <c r="L454" s="2">
        <f t="shared" si="85"/>
        <v>3.4499999999999997</v>
      </c>
      <c r="M454">
        <v>50</v>
      </c>
      <c r="N454" s="2">
        <f t="shared" si="86"/>
        <v>0.41666666666666669</v>
      </c>
      <c r="O454">
        <v>135</v>
      </c>
      <c r="P454" s="2">
        <f t="shared" si="87"/>
        <v>1.125</v>
      </c>
      <c r="R454" s="2"/>
      <c r="T454">
        <f>V452/T452</f>
        <v>137.35761589403972</v>
      </c>
    </row>
    <row r="455" spans="1:22" x14ac:dyDescent="0.3">
      <c r="A455" t="s">
        <v>389</v>
      </c>
      <c r="B455">
        <v>12</v>
      </c>
      <c r="C455">
        <v>1973</v>
      </c>
      <c r="D455" s="2">
        <f t="shared" si="81"/>
        <v>27.402777777777775</v>
      </c>
      <c r="E455">
        <v>158</v>
      </c>
      <c r="F455" s="2">
        <f t="shared" si="82"/>
        <v>2.1944444444444442</v>
      </c>
      <c r="G455">
        <v>121</v>
      </c>
      <c r="H455" s="2">
        <f t="shared" si="83"/>
        <v>1.6805555555555556</v>
      </c>
      <c r="I455">
        <v>28</v>
      </c>
      <c r="J455" s="2">
        <f t="shared" si="84"/>
        <v>0.3888888888888889</v>
      </c>
      <c r="K455">
        <v>254</v>
      </c>
      <c r="L455" s="2">
        <f t="shared" si="85"/>
        <v>3.5277777777777781</v>
      </c>
      <c r="M455">
        <v>10</v>
      </c>
      <c r="N455" s="2">
        <f t="shared" si="86"/>
        <v>0.1388888888888889</v>
      </c>
      <c r="O455">
        <v>67</v>
      </c>
      <c r="P455" s="2">
        <f t="shared" si="87"/>
        <v>0.93055555555555547</v>
      </c>
      <c r="R455" s="2"/>
    </row>
    <row r="456" spans="1:22" x14ac:dyDescent="0.3">
      <c r="A456" t="s">
        <v>390</v>
      </c>
      <c r="B456">
        <v>12</v>
      </c>
      <c r="C456">
        <v>1863</v>
      </c>
      <c r="D456" s="2">
        <f t="shared" si="81"/>
        <v>25.875</v>
      </c>
      <c r="E456">
        <v>57</v>
      </c>
      <c r="F456" s="2">
        <f t="shared" si="82"/>
        <v>0.79166666666666663</v>
      </c>
      <c r="G456">
        <v>14</v>
      </c>
      <c r="H456" s="2">
        <f t="shared" si="83"/>
        <v>0.19444444444444445</v>
      </c>
      <c r="I456">
        <v>20</v>
      </c>
      <c r="J456" s="2">
        <f t="shared" si="84"/>
        <v>0.27777777777777779</v>
      </c>
      <c r="K456">
        <v>261</v>
      </c>
      <c r="L456" s="2">
        <f t="shared" si="85"/>
        <v>3.625</v>
      </c>
      <c r="M456">
        <v>21</v>
      </c>
      <c r="N456" s="2">
        <f t="shared" si="86"/>
        <v>0.29166666666666669</v>
      </c>
      <c r="O456">
        <v>28</v>
      </c>
      <c r="P456" s="2">
        <f t="shared" si="87"/>
        <v>0.3888888888888889</v>
      </c>
      <c r="R456" s="2"/>
    </row>
    <row r="457" spans="1:22" x14ac:dyDescent="0.3">
      <c r="A457" t="s">
        <v>391</v>
      </c>
      <c r="B457">
        <v>9</v>
      </c>
      <c r="C457">
        <v>1224</v>
      </c>
      <c r="D457" s="2">
        <f t="shared" si="81"/>
        <v>22.666666666666668</v>
      </c>
      <c r="E457">
        <v>55</v>
      </c>
      <c r="F457" s="2">
        <f t="shared" si="82"/>
        <v>1.0185185185185184</v>
      </c>
      <c r="G457">
        <v>29</v>
      </c>
      <c r="H457" s="2">
        <f t="shared" si="83"/>
        <v>0.53703703703703709</v>
      </c>
      <c r="I457">
        <v>13</v>
      </c>
      <c r="J457" s="2">
        <f t="shared" si="84"/>
        <v>0.24074074074074073</v>
      </c>
      <c r="K457">
        <v>506</v>
      </c>
      <c r="L457" s="2">
        <f t="shared" si="85"/>
        <v>9.3703703703703702</v>
      </c>
      <c r="M457">
        <v>7</v>
      </c>
      <c r="N457" s="2">
        <f t="shared" si="86"/>
        <v>0.12962962962962962</v>
      </c>
      <c r="O457">
        <v>40</v>
      </c>
      <c r="P457" s="2">
        <f t="shared" si="87"/>
        <v>0.74074074074074081</v>
      </c>
      <c r="R457" s="2"/>
    </row>
    <row r="458" spans="1:22" x14ac:dyDescent="0.3">
      <c r="D458" s="2"/>
      <c r="F458" s="2"/>
      <c r="H458" s="2"/>
      <c r="J458" s="2"/>
      <c r="L458" s="2"/>
      <c r="N458" s="2"/>
      <c r="P458" s="2"/>
    </row>
    <row r="459" spans="1:22" x14ac:dyDescent="0.3">
      <c r="A459" t="s">
        <v>26</v>
      </c>
      <c r="C459">
        <f>SUM(C451:C457)</f>
        <v>20741</v>
      </c>
      <c r="D459" s="2"/>
      <c r="F459" s="2"/>
      <c r="H459" s="2"/>
      <c r="J459" s="2"/>
      <c r="L459" s="2"/>
      <c r="N459" s="2"/>
      <c r="P459" s="2"/>
    </row>
    <row r="460" spans="1:22" x14ac:dyDescent="0.3">
      <c r="A460" s="1" t="s">
        <v>392</v>
      </c>
      <c r="D460" s="2"/>
      <c r="F460" s="2"/>
      <c r="H460" s="2"/>
      <c r="J460" s="2"/>
      <c r="L460" s="2"/>
      <c r="N460" s="2"/>
      <c r="P460" s="2"/>
      <c r="R460" s="2"/>
      <c r="T460" t="s">
        <v>18</v>
      </c>
      <c r="V460" t="s">
        <v>19</v>
      </c>
    </row>
    <row r="461" spans="1:22" x14ac:dyDescent="0.3">
      <c r="A461" t="s">
        <v>393</v>
      </c>
      <c r="B461">
        <v>16</v>
      </c>
      <c r="C461">
        <v>2916</v>
      </c>
      <c r="D461" s="2">
        <f>C461/B461/6</f>
        <v>30.375</v>
      </c>
      <c r="E461">
        <v>317</v>
      </c>
      <c r="F461" s="2">
        <f>E461/B461/6</f>
        <v>3.3020833333333335</v>
      </c>
      <c r="G461">
        <v>120</v>
      </c>
      <c r="H461" s="2">
        <f>G461/B461/6</f>
        <v>1.25</v>
      </c>
      <c r="I461">
        <v>26</v>
      </c>
      <c r="J461" s="2">
        <f>I461/B461/6</f>
        <v>0.27083333333333331</v>
      </c>
      <c r="K461">
        <v>262</v>
      </c>
      <c r="L461" s="2">
        <f>K461/B461/6</f>
        <v>2.7291666666666665</v>
      </c>
      <c r="M461">
        <v>19</v>
      </c>
      <c r="N461" s="2">
        <f>M461/B461/6</f>
        <v>0.19791666666666666</v>
      </c>
      <c r="O461">
        <v>117</v>
      </c>
      <c r="P461" s="2">
        <f>O461/B461/6</f>
        <v>1.21875</v>
      </c>
      <c r="R461" s="2"/>
      <c r="T461">
        <v>40</v>
      </c>
      <c r="V461">
        <v>5466</v>
      </c>
    </row>
    <row r="462" spans="1:22" x14ac:dyDescent="0.3">
      <c r="A462" t="s">
        <v>394</v>
      </c>
      <c r="B462">
        <v>5</v>
      </c>
      <c r="C462">
        <v>807</v>
      </c>
      <c r="D462" s="2">
        <f>C462/B462/6</f>
        <v>26.900000000000002</v>
      </c>
      <c r="E462">
        <v>41</v>
      </c>
      <c r="F462" s="2">
        <f>E462/B462/6</f>
        <v>1.3666666666666665</v>
      </c>
      <c r="G462">
        <v>4</v>
      </c>
      <c r="H462" s="2">
        <f>G462/B462/6</f>
        <v>0.13333333333333333</v>
      </c>
      <c r="I462">
        <v>5</v>
      </c>
      <c r="J462" s="2">
        <f>I462/B462/6</f>
        <v>0.16666666666666666</v>
      </c>
      <c r="K462">
        <v>86</v>
      </c>
      <c r="L462" s="2">
        <f>K462/B462/6</f>
        <v>2.8666666666666667</v>
      </c>
      <c r="M462">
        <v>9</v>
      </c>
      <c r="N462" s="2">
        <f>M462/B462/6</f>
        <v>0.3</v>
      </c>
      <c r="O462">
        <v>45</v>
      </c>
      <c r="P462" s="2">
        <f>O462/B462/6</f>
        <v>1.5</v>
      </c>
      <c r="R462" s="2"/>
      <c r="T462" t="s">
        <v>427</v>
      </c>
    </row>
    <row r="463" spans="1:22" x14ac:dyDescent="0.3">
      <c r="A463" t="s">
        <v>395</v>
      </c>
      <c r="B463">
        <v>6</v>
      </c>
      <c r="C463">
        <v>780</v>
      </c>
      <c r="D463" s="2">
        <f>C463/B463/6</f>
        <v>21.666666666666668</v>
      </c>
      <c r="E463">
        <v>23</v>
      </c>
      <c r="F463" s="2">
        <f>E463/B463/6</f>
        <v>0.63888888888888895</v>
      </c>
      <c r="G463">
        <v>1</v>
      </c>
      <c r="H463" s="2">
        <f>G463/B463/6</f>
        <v>2.7777777777777776E-2</v>
      </c>
      <c r="I463">
        <v>8</v>
      </c>
      <c r="J463" s="2">
        <f>I463/B463/6</f>
        <v>0.22222222222222221</v>
      </c>
      <c r="K463">
        <v>100</v>
      </c>
      <c r="L463" s="2">
        <f>K463/B463/6</f>
        <v>2.7777777777777781</v>
      </c>
      <c r="M463">
        <v>5</v>
      </c>
      <c r="N463" s="2">
        <f>M463/B463/6</f>
        <v>0.1388888888888889</v>
      </c>
      <c r="O463">
        <v>24</v>
      </c>
      <c r="P463" s="2">
        <f>O463/B463/6</f>
        <v>0.66666666666666663</v>
      </c>
      <c r="R463" s="2"/>
      <c r="T463">
        <f>V461/T461</f>
        <v>136.65</v>
      </c>
    </row>
    <row r="464" spans="1:22" x14ac:dyDescent="0.3">
      <c r="A464" t="s">
        <v>396</v>
      </c>
      <c r="B464">
        <v>3</v>
      </c>
      <c r="C464">
        <v>503</v>
      </c>
      <c r="D464" s="2">
        <f>C464/B464/6</f>
        <v>27.944444444444443</v>
      </c>
      <c r="E464">
        <v>27</v>
      </c>
      <c r="F464" s="2">
        <f>E464/B464/6</f>
        <v>1.5</v>
      </c>
      <c r="G464">
        <v>3</v>
      </c>
      <c r="H464" s="2">
        <f>G464/B464/6</f>
        <v>0.16666666666666666</v>
      </c>
      <c r="I464">
        <v>4</v>
      </c>
      <c r="J464" s="2">
        <f>I464/B464/6</f>
        <v>0.22222222222222221</v>
      </c>
      <c r="K464">
        <v>51</v>
      </c>
      <c r="L464" s="2">
        <f>K464/B464/6</f>
        <v>2.8333333333333335</v>
      </c>
      <c r="M464">
        <v>6</v>
      </c>
      <c r="N464" s="2">
        <f>M464/B464/6</f>
        <v>0.33333333333333331</v>
      </c>
      <c r="O464">
        <v>19</v>
      </c>
      <c r="P464" s="2">
        <f>O464/B464/6</f>
        <v>1.0555555555555556</v>
      </c>
      <c r="R464" s="2"/>
    </row>
    <row r="465" spans="1:22" x14ac:dyDescent="0.3">
      <c r="A465" t="s">
        <v>397</v>
      </c>
      <c r="B465">
        <v>2</v>
      </c>
      <c r="C465">
        <v>460</v>
      </c>
      <c r="D465" s="2">
        <f>C465/B465/6</f>
        <v>38.333333333333336</v>
      </c>
      <c r="E465">
        <v>20</v>
      </c>
      <c r="F465" s="2">
        <f>E465/B465/6</f>
        <v>1.6666666666666667</v>
      </c>
      <c r="G465">
        <v>3</v>
      </c>
      <c r="H465" s="2">
        <f>G465/B465/6</f>
        <v>0.25</v>
      </c>
      <c r="I465">
        <v>1</v>
      </c>
      <c r="J465" s="2">
        <f>I465/B465/6</f>
        <v>8.3333333333333329E-2</v>
      </c>
      <c r="K465">
        <v>58</v>
      </c>
      <c r="L465" s="2">
        <f>K465/B465/6</f>
        <v>4.833333333333333</v>
      </c>
      <c r="M465">
        <v>5</v>
      </c>
      <c r="N465" s="2">
        <f>M465/B465/6</f>
        <v>0.41666666666666669</v>
      </c>
      <c r="O465">
        <v>9</v>
      </c>
      <c r="P465" s="2">
        <f>O465/B465/6</f>
        <v>0.75</v>
      </c>
      <c r="R465" s="2"/>
    </row>
    <row r="466" spans="1:22" x14ac:dyDescent="0.3">
      <c r="D466" s="2"/>
      <c r="F466" s="2"/>
      <c r="H466" s="2"/>
      <c r="J466" s="2"/>
      <c r="L466" s="2"/>
      <c r="N466" s="2"/>
      <c r="P466" s="2"/>
    </row>
    <row r="467" spans="1:22" x14ac:dyDescent="0.3">
      <c r="A467" t="s">
        <v>26</v>
      </c>
      <c r="C467">
        <f>SUM(C461:C465)</f>
        <v>5466</v>
      </c>
      <c r="D467" s="2"/>
      <c r="F467" s="2"/>
      <c r="H467" s="2"/>
      <c r="J467" s="2"/>
      <c r="L467" s="2"/>
      <c r="N467" s="2"/>
      <c r="P467" s="2"/>
    </row>
    <row r="468" spans="1:22" x14ac:dyDescent="0.3">
      <c r="A468" s="1" t="s">
        <v>398</v>
      </c>
      <c r="D468" s="2"/>
      <c r="F468" s="2"/>
      <c r="H468" s="2"/>
      <c r="J468" s="2"/>
      <c r="L468" s="2"/>
      <c r="N468" s="2"/>
      <c r="P468" s="2"/>
      <c r="R468" s="2"/>
      <c r="T468" t="s">
        <v>18</v>
      </c>
      <c r="V468" t="s">
        <v>19</v>
      </c>
    </row>
    <row r="469" spans="1:22" x14ac:dyDescent="0.3">
      <c r="A469" t="s">
        <v>399</v>
      </c>
      <c r="B469">
        <v>24</v>
      </c>
      <c r="C469">
        <v>3871</v>
      </c>
      <c r="D469" s="2">
        <f t="shared" ref="D469:D481" si="88">C469/B469/6</f>
        <v>26.881944444444443</v>
      </c>
      <c r="E469">
        <v>117</v>
      </c>
      <c r="F469" s="2">
        <f t="shared" ref="F469:F481" si="89">E469/B469/6</f>
        <v>0.8125</v>
      </c>
      <c r="G469">
        <v>94</v>
      </c>
      <c r="H469" s="2">
        <f t="shared" ref="H469:H481" si="90">G469/B469/6</f>
        <v>0.65277777777777779</v>
      </c>
      <c r="I469">
        <v>61</v>
      </c>
      <c r="J469" s="2">
        <f t="shared" ref="J469:J481" si="91">I469/B469/6</f>
        <v>0.4236111111111111</v>
      </c>
      <c r="K469">
        <v>642</v>
      </c>
      <c r="L469" s="2">
        <f t="shared" ref="L469:L481" si="92">K469/B469/6</f>
        <v>4.458333333333333</v>
      </c>
      <c r="M469">
        <v>26</v>
      </c>
      <c r="N469" s="2">
        <f t="shared" ref="N469:N481" si="93">M469/B469/6</f>
        <v>0.18055555555555555</v>
      </c>
      <c r="O469">
        <v>135</v>
      </c>
      <c r="P469" s="2">
        <f t="shared" ref="P469:P481" si="94">O469/B469/6</f>
        <v>0.9375</v>
      </c>
      <c r="R469" s="2"/>
      <c r="T469">
        <v>162</v>
      </c>
      <c r="V469">
        <v>26137</v>
      </c>
    </row>
    <row r="470" spans="1:22" x14ac:dyDescent="0.3">
      <c r="A470" t="s">
        <v>400</v>
      </c>
      <c r="B470">
        <v>19</v>
      </c>
      <c r="C470">
        <v>5785</v>
      </c>
      <c r="D470" s="2">
        <f t="shared" si="88"/>
        <v>50.745614035087719</v>
      </c>
      <c r="E470">
        <v>236</v>
      </c>
      <c r="F470" s="2">
        <f t="shared" si="89"/>
        <v>2.070175438596491</v>
      </c>
      <c r="G470">
        <v>123</v>
      </c>
      <c r="H470" s="2">
        <f t="shared" si="90"/>
        <v>1.0789473684210527</v>
      </c>
      <c r="I470">
        <v>9</v>
      </c>
      <c r="J470" s="2">
        <f t="shared" si="91"/>
        <v>7.8947368421052627E-2</v>
      </c>
      <c r="K470">
        <v>492</v>
      </c>
      <c r="L470" s="2">
        <f t="shared" si="92"/>
        <v>4.3157894736842106</v>
      </c>
      <c r="M470">
        <v>31</v>
      </c>
      <c r="N470" s="2">
        <f t="shared" si="93"/>
        <v>0.27192982456140352</v>
      </c>
      <c r="O470">
        <v>163</v>
      </c>
      <c r="P470" s="2">
        <f t="shared" si="94"/>
        <v>1.4298245614035088</v>
      </c>
      <c r="R470" s="2"/>
      <c r="T470" t="s">
        <v>427</v>
      </c>
    </row>
    <row r="471" spans="1:22" x14ac:dyDescent="0.3">
      <c r="A471" t="s">
        <v>401</v>
      </c>
      <c r="B471">
        <v>14</v>
      </c>
      <c r="C471">
        <v>4254</v>
      </c>
      <c r="D471" s="2">
        <f t="shared" si="88"/>
        <v>50.642857142857139</v>
      </c>
      <c r="E471">
        <v>72</v>
      </c>
      <c r="F471" s="2">
        <f t="shared" si="89"/>
        <v>0.85714285714285721</v>
      </c>
      <c r="G471">
        <v>27</v>
      </c>
      <c r="H471" s="2">
        <f t="shared" si="90"/>
        <v>0.32142857142857145</v>
      </c>
      <c r="I471">
        <v>15</v>
      </c>
      <c r="J471" s="2">
        <f t="shared" si="91"/>
        <v>0.17857142857142858</v>
      </c>
      <c r="K471">
        <v>541</v>
      </c>
      <c r="L471" s="2">
        <f t="shared" si="92"/>
        <v>6.4404761904761907</v>
      </c>
      <c r="M471">
        <v>72</v>
      </c>
      <c r="N471" s="2">
        <f t="shared" si="93"/>
        <v>0.85714285714285721</v>
      </c>
      <c r="O471">
        <v>88</v>
      </c>
      <c r="P471" s="2">
        <f t="shared" si="94"/>
        <v>1.0476190476190477</v>
      </c>
      <c r="R471" s="2"/>
      <c r="T471">
        <f>V469/T469</f>
        <v>161.33950617283949</v>
      </c>
    </row>
    <row r="472" spans="1:22" x14ac:dyDescent="0.3">
      <c r="A472" t="s">
        <v>402</v>
      </c>
      <c r="B472">
        <v>12</v>
      </c>
      <c r="C472">
        <v>2237</v>
      </c>
      <c r="D472" s="2">
        <f t="shared" si="88"/>
        <v>31.069444444444443</v>
      </c>
      <c r="E472">
        <v>203</v>
      </c>
      <c r="F472" s="2">
        <f t="shared" si="89"/>
        <v>2.8194444444444446</v>
      </c>
      <c r="G472">
        <v>71</v>
      </c>
      <c r="H472" s="2">
        <f t="shared" si="90"/>
        <v>0.98611111111111116</v>
      </c>
      <c r="I472">
        <v>81</v>
      </c>
      <c r="J472" s="2">
        <f t="shared" si="91"/>
        <v>1.125</v>
      </c>
      <c r="K472">
        <v>584</v>
      </c>
      <c r="L472" s="2">
        <f t="shared" si="92"/>
        <v>8.1111111111111107</v>
      </c>
      <c r="M472">
        <v>64</v>
      </c>
      <c r="N472" s="2">
        <f t="shared" si="93"/>
        <v>0.88888888888888884</v>
      </c>
      <c r="O472">
        <v>70</v>
      </c>
      <c r="P472" s="2">
        <f t="shared" si="94"/>
        <v>0.97222222222222221</v>
      </c>
      <c r="R472" s="2"/>
    </row>
    <row r="473" spans="1:22" x14ac:dyDescent="0.3">
      <c r="A473" t="s">
        <v>403</v>
      </c>
      <c r="B473">
        <v>8</v>
      </c>
      <c r="C473">
        <v>2240</v>
      </c>
      <c r="D473" s="2">
        <f t="shared" si="88"/>
        <v>46.666666666666664</v>
      </c>
      <c r="E473">
        <v>107</v>
      </c>
      <c r="F473" s="2">
        <f t="shared" si="89"/>
        <v>2.2291666666666665</v>
      </c>
      <c r="G473">
        <v>29</v>
      </c>
      <c r="H473" s="2">
        <f t="shared" si="90"/>
        <v>0.60416666666666663</v>
      </c>
      <c r="I473">
        <v>5</v>
      </c>
      <c r="J473" s="2">
        <f t="shared" si="91"/>
        <v>0.10416666666666667</v>
      </c>
      <c r="K473">
        <v>194</v>
      </c>
      <c r="L473" s="2">
        <f t="shared" si="92"/>
        <v>4.041666666666667</v>
      </c>
      <c r="M473">
        <v>22</v>
      </c>
      <c r="N473" s="2">
        <f t="shared" si="93"/>
        <v>0.45833333333333331</v>
      </c>
      <c r="O473">
        <v>134</v>
      </c>
      <c r="P473" s="2">
        <f t="shared" si="94"/>
        <v>2.7916666666666665</v>
      </c>
      <c r="R473" s="2"/>
    </row>
    <row r="474" spans="1:22" x14ac:dyDescent="0.3">
      <c r="A474" t="s">
        <v>404</v>
      </c>
      <c r="B474">
        <v>9</v>
      </c>
      <c r="C474">
        <v>1375</v>
      </c>
      <c r="D474" s="2">
        <f t="shared" si="88"/>
        <v>25.462962962962962</v>
      </c>
      <c r="E474">
        <v>28</v>
      </c>
      <c r="F474" s="2">
        <f t="shared" si="89"/>
        <v>0.51851851851851849</v>
      </c>
      <c r="G474">
        <v>16</v>
      </c>
      <c r="H474" s="2">
        <f t="shared" si="90"/>
        <v>0.29629629629629628</v>
      </c>
      <c r="I474">
        <v>0</v>
      </c>
      <c r="J474" s="2">
        <f t="shared" si="91"/>
        <v>0</v>
      </c>
      <c r="K474">
        <v>279</v>
      </c>
      <c r="L474" s="2">
        <f t="shared" si="92"/>
        <v>5.166666666666667</v>
      </c>
      <c r="M474">
        <v>7</v>
      </c>
      <c r="N474" s="2">
        <f t="shared" si="93"/>
        <v>0.12962962962962962</v>
      </c>
      <c r="O474">
        <v>60</v>
      </c>
      <c r="P474" s="2">
        <f t="shared" si="94"/>
        <v>1.1111111111111112</v>
      </c>
      <c r="R474" s="2"/>
    </row>
    <row r="475" spans="1:22" x14ac:dyDescent="0.3">
      <c r="A475" t="s">
        <v>405</v>
      </c>
      <c r="B475">
        <v>7</v>
      </c>
      <c r="C475">
        <v>1518</v>
      </c>
      <c r="D475" s="2">
        <f t="shared" si="88"/>
        <v>36.142857142857146</v>
      </c>
      <c r="E475">
        <v>157</v>
      </c>
      <c r="F475" s="2">
        <f t="shared" si="89"/>
        <v>3.7380952380952377</v>
      </c>
      <c r="G475">
        <v>35</v>
      </c>
      <c r="H475" s="2">
        <f t="shared" si="90"/>
        <v>0.83333333333333337</v>
      </c>
      <c r="I475">
        <v>12</v>
      </c>
      <c r="J475" s="2">
        <f t="shared" si="91"/>
        <v>0.2857142857142857</v>
      </c>
      <c r="K475">
        <v>246</v>
      </c>
      <c r="L475" s="2">
        <f t="shared" si="92"/>
        <v>5.8571428571428577</v>
      </c>
      <c r="M475">
        <v>10</v>
      </c>
      <c r="N475" s="2">
        <f t="shared" si="93"/>
        <v>0.23809523809523811</v>
      </c>
      <c r="O475">
        <v>57</v>
      </c>
      <c r="P475" s="2">
        <f t="shared" si="94"/>
        <v>1.357142857142857</v>
      </c>
      <c r="R475" s="2"/>
    </row>
    <row r="476" spans="1:22" x14ac:dyDescent="0.3">
      <c r="A476" t="s">
        <v>406</v>
      </c>
      <c r="B476">
        <v>5</v>
      </c>
      <c r="C476">
        <v>1210</v>
      </c>
      <c r="D476" s="2">
        <f t="shared" si="88"/>
        <v>40.333333333333336</v>
      </c>
      <c r="E476">
        <v>52</v>
      </c>
      <c r="F476" s="2">
        <f t="shared" si="89"/>
        <v>1.7333333333333334</v>
      </c>
      <c r="G476">
        <v>95</v>
      </c>
      <c r="H476" s="2">
        <f t="shared" si="90"/>
        <v>3.1666666666666665</v>
      </c>
      <c r="I476">
        <v>1</v>
      </c>
      <c r="J476" s="2">
        <f t="shared" si="91"/>
        <v>3.3333333333333333E-2</v>
      </c>
      <c r="K476">
        <v>151</v>
      </c>
      <c r="L476" s="2">
        <f t="shared" si="92"/>
        <v>5.0333333333333332</v>
      </c>
      <c r="M476">
        <v>32</v>
      </c>
      <c r="N476" s="2">
        <f t="shared" si="93"/>
        <v>1.0666666666666667</v>
      </c>
      <c r="O476">
        <v>82</v>
      </c>
      <c r="P476" s="2">
        <f t="shared" si="94"/>
        <v>2.7333333333333329</v>
      </c>
      <c r="R476" s="2"/>
    </row>
    <row r="477" spans="1:22" x14ac:dyDescent="0.3">
      <c r="A477" t="s">
        <v>407</v>
      </c>
      <c r="B477">
        <v>3</v>
      </c>
      <c r="C477">
        <v>1071</v>
      </c>
      <c r="D477" s="2">
        <f t="shared" si="88"/>
        <v>59.5</v>
      </c>
      <c r="E477">
        <v>106</v>
      </c>
      <c r="F477" s="2">
        <f t="shared" si="89"/>
        <v>5.8888888888888893</v>
      </c>
      <c r="G477">
        <v>68</v>
      </c>
      <c r="H477" s="2">
        <f t="shared" si="90"/>
        <v>3.7777777777777781</v>
      </c>
      <c r="I477">
        <v>22</v>
      </c>
      <c r="J477" s="2">
        <f t="shared" si="91"/>
        <v>1.2222222222222221</v>
      </c>
      <c r="K477">
        <v>163</v>
      </c>
      <c r="L477" s="2">
        <f t="shared" si="92"/>
        <v>9.0555555555555554</v>
      </c>
      <c r="M477">
        <v>24</v>
      </c>
      <c r="N477" s="2">
        <f t="shared" si="93"/>
        <v>1.3333333333333333</v>
      </c>
      <c r="O477">
        <v>28</v>
      </c>
      <c r="P477" s="2">
        <f t="shared" si="94"/>
        <v>1.5555555555555556</v>
      </c>
      <c r="R477" s="2"/>
    </row>
    <row r="478" spans="1:22" x14ac:dyDescent="0.3">
      <c r="A478" t="s">
        <v>408</v>
      </c>
      <c r="B478">
        <v>5</v>
      </c>
      <c r="C478">
        <v>980</v>
      </c>
      <c r="D478" s="2">
        <f t="shared" si="88"/>
        <v>32.666666666666664</v>
      </c>
      <c r="E478">
        <v>40</v>
      </c>
      <c r="F478" s="2">
        <f t="shared" si="89"/>
        <v>1.3333333333333333</v>
      </c>
      <c r="G478">
        <v>9</v>
      </c>
      <c r="H478" s="2">
        <f t="shared" si="90"/>
        <v>0.3</v>
      </c>
      <c r="I478">
        <v>4</v>
      </c>
      <c r="J478" s="2">
        <f t="shared" si="91"/>
        <v>0.13333333333333333</v>
      </c>
      <c r="K478">
        <v>125</v>
      </c>
      <c r="L478" s="2">
        <f t="shared" si="92"/>
        <v>4.166666666666667</v>
      </c>
      <c r="M478">
        <v>154</v>
      </c>
      <c r="N478" s="2">
        <f t="shared" si="93"/>
        <v>5.1333333333333337</v>
      </c>
      <c r="O478">
        <v>36</v>
      </c>
      <c r="P478" s="2">
        <f t="shared" si="94"/>
        <v>1.2</v>
      </c>
      <c r="R478" s="2"/>
    </row>
    <row r="479" spans="1:22" x14ac:dyDescent="0.3">
      <c r="A479" t="s">
        <v>409</v>
      </c>
      <c r="B479">
        <v>4</v>
      </c>
      <c r="C479">
        <v>555</v>
      </c>
      <c r="D479" s="2">
        <f t="shared" si="88"/>
        <v>23.125</v>
      </c>
      <c r="E479">
        <v>12</v>
      </c>
      <c r="F479" s="2">
        <f t="shared" si="89"/>
        <v>0.5</v>
      </c>
      <c r="G479">
        <v>6</v>
      </c>
      <c r="H479" s="2">
        <f t="shared" si="90"/>
        <v>0.25</v>
      </c>
      <c r="I479">
        <v>0</v>
      </c>
      <c r="J479" s="2">
        <f t="shared" si="91"/>
        <v>0</v>
      </c>
      <c r="K479">
        <v>120</v>
      </c>
      <c r="L479" s="2">
        <f t="shared" si="92"/>
        <v>5</v>
      </c>
      <c r="M479">
        <v>6</v>
      </c>
      <c r="N479" s="2">
        <f t="shared" si="93"/>
        <v>0.25</v>
      </c>
      <c r="O479">
        <v>160</v>
      </c>
      <c r="P479" s="2">
        <f t="shared" si="94"/>
        <v>6.666666666666667</v>
      </c>
      <c r="R479" s="2"/>
    </row>
    <row r="480" spans="1:22" x14ac:dyDescent="0.3">
      <c r="A480" t="s">
        <v>410</v>
      </c>
      <c r="B480">
        <v>3</v>
      </c>
      <c r="C480">
        <v>440</v>
      </c>
      <c r="D480" s="2">
        <f t="shared" si="88"/>
        <v>24.444444444444443</v>
      </c>
      <c r="E480">
        <v>25</v>
      </c>
      <c r="F480" s="2">
        <f t="shared" si="89"/>
        <v>1.3888888888888891</v>
      </c>
      <c r="G480">
        <v>4</v>
      </c>
      <c r="H480" s="2">
        <f t="shared" si="90"/>
        <v>0.22222222222222221</v>
      </c>
      <c r="I480">
        <v>1</v>
      </c>
      <c r="J480" s="2">
        <f t="shared" si="91"/>
        <v>5.5555555555555552E-2</v>
      </c>
      <c r="K480">
        <v>34</v>
      </c>
      <c r="L480" s="2">
        <f t="shared" si="92"/>
        <v>1.8888888888888891</v>
      </c>
      <c r="M480">
        <v>0</v>
      </c>
      <c r="N480" s="2">
        <f t="shared" si="93"/>
        <v>0</v>
      </c>
      <c r="O480">
        <v>25</v>
      </c>
      <c r="P480" s="2">
        <f t="shared" si="94"/>
        <v>1.3888888888888891</v>
      </c>
      <c r="R480" s="2"/>
    </row>
    <row r="481" spans="1:22" x14ac:dyDescent="0.3">
      <c r="A481" t="s">
        <v>411</v>
      </c>
      <c r="B481">
        <v>2</v>
      </c>
      <c r="C481">
        <v>601</v>
      </c>
      <c r="D481" s="2">
        <f t="shared" si="88"/>
        <v>50.083333333333336</v>
      </c>
      <c r="E481">
        <v>38</v>
      </c>
      <c r="F481" s="2">
        <f t="shared" si="89"/>
        <v>3.1666666666666665</v>
      </c>
      <c r="G481">
        <v>55</v>
      </c>
      <c r="H481" s="2">
        <f t="shared" si="90"/>
        <v>4.583333333333333</v>
      </c>
      <c r="I481">
        <v>0</v>
      </c>
      <c r="J481" s="2">
        <f t="shared" si="91"/>
        <v>0</v>
      </c>
      <c r="K481">
        <v>79</v>
      </c>
      <c r="L481" s="2">
        <f t="shared" si="92"/>
        <v>6.583333333333333</v>
      </c>
      <c r="M481">
        <v>2</v>
      </c>
      <c r="N481" s="2">
        <f t="shared" si="93"/>
        <v>0.16666666666666666</v>
      </c>
      <c r="O481">
        <v>40</v>
      </c>
      <c r="P481" s="2">
        <f t="shared" si="94"/>
        <v>3.3333333333333335</v>
      </c>
      <c r="R481" s="2"/>
    </row>
    <row r="482" spans="1:22" x14ac:dyDescent="0.3">
      <c r="D482" s="2"/>
      <c r="F482" s="2"/>
      <c r="H482" s="2"/>
      <c r="J482" s="2"/>
      <c r="L482" s="2"/>
      <c r="N482" s="2"/>
      <c r="P482" s="2"/>
    </row>
    <row r="483" spans="1:22" x14ac:dyDescent="0.3">
      <c r="A483" t="s">
        <v>26</v>
      </c>
      <c r="C483">
        <f>SUM(C469:C481)</f>
        <v>26137</v>
      </c>
      <c r="D483" s="2"/>
      <c r="F483" s="2"/>
      <c r="H483" s="2"/>
      <c r="J483" s="2"/>
      <c r="L483" s="2"/>
      <c r="N483" s="2"/>
      <c r="P483" s="2"/>
    </row>
    <row r="484" spans="1:22" x14ac:dyDescent="0.3">
      <c r="A484" s="1" t="s">
        <v>412</v>
      </c>
      <c r="D484" s="2"/>
      <c r="F484" s="2"/>
      <c r="H484" s="2"/>
      <c r="J484" s="2"/>
      <c r="L484" s="2"/>
      <c r="N484" s="2"/>
      <c r="P484" s="2"/>
      <c r="R484" s="2"/>
      <c r="T484" t="s">
        <v>18</v>
      </c>
      <c r="V484" t="s">
        <v>19</v>
      </c>
    </row>
    <row r="485" spans="1:22" x14ac:dyDescent="0.3">
      <c r="A485" t="s">
        <v>413</v>
      </c>
      <c r="B485">
        <v>6</v>
      </c>
      <c r="C485">
        <v>912</v>
      </c>
      <c r="D485" s="2">
        <f t="shared" ref="D485:D490" si="95">C485/B485/6</f>
        <v>25.333333333333332</v>
      </c>
      <c r="E485">
        <v>31</v>
      </c>
      <c r="F485" s="2">
        <f t="shared" ref="F485:F490" si="96">E485/B485/6</f>
        <v>0.86111111111111116</v>
      </c>
      <c r="G485">
        <v>6</v>
      </c>
      <c r="H485" s="2">
        <f t="shared" ref="H485:H490" si="97">G485/B485/6</f>
        <v>0.16666666666666666</v>
      </c>
      <c r="I485">
        <v>30</v>
      </c>
      <c r="J485" s="2">
        <f t="shared" ref="J485:J490" si="98">I485/B485/6</f>
        <v>0.83333333333333337</v>
      </c>
      <c r="K485">
        <v>97</v>
      </c>
      <c r="L485" s="2">
        <f t="shared" ref="L485:L490" si="99">K485/B485/6</f>
        <v>2.6944444444444446</v>
      </c>
      <c r="M485">
        <v>10</v>
      </c>
      <c r="N485" s="2">
        <f t="shared" ref="N485:N490" si="100">M485/B485/6</f>
        <v>0.27777777777777779</v>
      </c>
      <c r="O485">
        <v>18</v>
      </c>
      <c r="P485" s="2">
        <f t="shared" ref="P485:P490" si="101">O485/B485/6</f>
        <v>0.5</v>
      </c>
      <c r="R485" s="2"/>
      <c r="T485">
        <v>53</v>
      </c>
      <c r="V485">
        <v>6201</v>
      </c>
    </row>
    <row r="486" spans="1:22" x14ac:dyDescent="0.3">
      <c r="A486" t="s">
        <v>414</v>
      </c>
      <c r="B486">
        <v>5</v>
      </c>
      <c r="C486">
        <v>1081</v>
      </c>
      <c r="D486" s="2">
        <f t="shared" si="95"/>
        <v>36.033333333333331</v>
      </c>
      <c r="E486">
        <v>55</v>
      </c>
      <c r="F486" s="2">
        <f t="shared" si="96"/>
        <v>1.8333333333333333</v>
      </c>
      <c r="G486">
        <v>3</v>
      </c>
      <c r="H486" s="2">
        <f t="shared" si="97"/>
        <v>9.9999999999999992E-2</v>
      </c>
      <c r="I486">
        <v>48</v>
      </c>
      <c r="J486" s="2">
        <f t="shared" si="98"/>
        <v>1.5999999999999999</v>
      </c>
      <c r="K486">
        <v>130</v>
      </c>
      <c r="L486" s="2">
        <f t="shared" si="99"/>
        <v>4.333333333333333</v>
      </c>
      <c r="M486">
        <v>9</v>
      </c>
      <c r="N486" s="2">
        <f t="shared" si="100"/>
        <v>0.3</v>
      </c>
      <c r="O486">
        <v>50</v>
      </c>
      <c r="P486" s="2">
        <f t="shared" si="101"/>
        <v>1.6666666666666667</v>
      </c>
      <c r="R486" s="2"/>
      <c r="T486" t="s">
        <v>427</v>
      </c>
    </row>
    <row r="487" spans="1:22" x14ac:dyDescent="0.3">
      <c r="A487" t="s">
        <v>415</v>
      </c>
      <c r="B487">
        <v>5</v>
      </c>
      <c r="C487">
        <v>413</v>
      </c>
      <c r="D487" s="2">
        <f t="shared" si="95"/>
        <v>13.766666666666666</v>
      </c>
      <c r="E487">
        <v>48</v>
      </c>
      <c r="F487" s="2">
        <f t="shared" si="96"/>
        <v>1.5999999999999999</v>
      </c>
      <c r="G487">
        <v>10</v>
      </c>
      <c r="H487" s="2">
        <f t="shared" si="97"/>
        <v>0.33333333333333331</v>
      </c>
      <c r="I487">
        <v>27</v>
      </c>
      <c r="J487" s="2">
        <f t="shared" si="98"/>
        <v>0.9</v>
      </c>
      <c r="K487">
        <v>152</v>
      </c>
      <c r="L487" s="2">
        <f t="shared" si="99"/>
        <v>5.0666666666666664</v>
      </c>
      <c r="M487">
        <v>1</v>
      </c>
      <c r="N487" s="2">
        <f t="shared" si="100"/>
        <v>3.3333333333333333E-2</v>
      </c>
      <c r="O487">
        <v>11</v>
      </c>
      <c r="P487" s="2">
        <f t="shared" si="101"/>
        <v>0.3666666666666667</v>
      </c>
      <c r="R487" s="2"/>
      <c r="T487">
        <f>V485/T485</f>
        <v>117</v>
      </c>
    </row>
    <row r="488" spans="1:22" x14ac:dyDescent="0.3">
      <c r="A488" t="s">
        <v>416</v>
      </c>
      <c r="B488">
        <v>6</v>
      </c>
      <c r="C488">
        <v>810</v>
      </c>
      <c r="D488" s="2">
        <f t="shared" si="95"/>
        <v>22.5</v>
      </c>
      <c r="E488">
        <v>26</v>
      </c>
      <c r="F488" s="2">
        <f t="shared" si="96"/>
        <v>0.72222222222222221</v>
      </c>
      <c r="G488">
        <v>2</v>
      </c>
      <c r="H488" s="2">
        <f t="shared" si="97"/>
        <v>5.5555555555555552E-2</v>
      </c>
      <c r="I488">
        <v>39</v>
      </c>
      <c r="J488" s="2">
        <f t="shared" si="98"/>
        <v>1.0833333333333333</v>
      </c>
      <c r="K488">
        <v>93</v>
      </c>
      <c r="L488" s="2">
        <f t="shared" si="99"/>
        <v>2.5833333333333335</v>
      </c>
      <c r="M488">
        <v>6</v>
      </c>
      <c r="N488" s="2">
        <f t="shared" si="100"/>
        <v>0.16666666666666666</v>
      </c>
      <c r="O488">
        <v>45</v>
      </c>
      <c r="P488" s="2">
        <f t="shared" si="101"/>
        <v>1.25</v>
      </c>
      <c r="R488" s="2"/>
    </row>
    <row r="489" spans="1:22" x14ac:dyDescent="0.3">
      <c r="A489" t="s">
        <v>417</v>
      </c>
      <c r="B489">
        <v>11</v>
      </c>
      <c r="C489">
        <v>1180</v>
      </c>
      <c r="D489" s="2">
        <f t="shared" si="95"/>
        <v>17.878787878787879</v>
      </c>
      <c r="E489">
        <v>31</v>
      </c>
      <c r="F489" s="2">
        <f t="shared" si="96"/>
        <v>0.46969696969696972</v>
      </c>
      <c r="G489">
        <v>44</v>
      </c>
      <c r="H489" s="2">
        <f t="shared" si="97"/>
        <v>0.66666666666666663</v>
      </c>
      <c r="I489">
        <v>36</v>
      </c>
      <c r="J489" s="2">
        <f t="shared" si="98"/>
        <v>0.54545454545454553</v>
      </c>
      <c r="K489">
        <v>99</v>
      </c>
      <c r="L489" s="2">
        <f t="shared" si="99"/>
        <v>1.5</v>
      </c>
      <c r="M489">
        <v>11</v>
      </c>
      <c r="N489" s="2">
        <f t="shared" si="100"/>
        <v>0.16666666666666666</v>
      </c>
      <c r="O489">
        <v>30</v>
      </c>
      <c r="P489" s="2">
        <f t="shared" si="101"/>
        <v>0.45454545454545453</v>
      </c>
      <c r="R489" s="2"/>
    </row>
    <row r="490" spans="1:22" x14ac:dyDescent="0.3">
      <c r="A490" t="s">
        <v>418</v>
      </c>
      <c r="B490">
        <v>14</v>
      </c>
      <c r="C490">
        <v>1805</v>
      </c>
      <c r="D490" s="2">
        <f t="shared" si="95"/>
        <v>21.488095238095237</v>
      </c>
      <c r="E490">
        <v>211</v>
      </c>
      <c r="F490" s="2">
        <f t="shared" si="96"/>
        <v>2.5119047619047619</v>
      </c>
      <c r="G490">
        <v>6</v>
      </c>
      <c r="H490" s="2">
        <f t="shared" si="97"/>
        <v>7.1428571428571425E-2</v>
      </c>
      <c r="I490">
        <v>100</v>
      </c>
      <c r="J490" s="2">
        <f t="shared" si="98"/>
        <v>1.1904761904761905</v>
      </c>
      <c r="K490">
        <v>306</v>
      </c>
      <c r="L490" s="2">
        <f t="shared" si="99"/>
        <v>3.6428571428571428</v>
      </c>
      <c r="M490">
        <v>78</v>
      </c>
      <c r="N490" s="2">
        <f t="shared" si="100"/>
        <v>0.92857142857142849</v>
      </c>
      <c r="O490">
        <v>115</v>
      </c>
      <c r="P490" s="2">
        <f t="shared" si="101"/>
        <v>1.3690476190476188</v>
      </c>
      <c r="R490" s="2"/>
    </row>
    <row r="491" spans="1:22" x14ac:dyDescent="0.3">
      <c r="D491" s="2"/>
      <c r="F491" s="2"/>
      <c r="H491" s="2"/>
      <c r="J491" s="2"/>
      <c r="L491" s="2"/>
      <c r="N491" s="2"/>
      <c r="P491" s="2"/>
    </row>
    <row r="492" spans="1:22" x14ac:dyDescent="0.3">
      <c r="A492" t="s">
        <v>26</v>
      </c>
      <c r="C492">
        <f>SUM(C485:C490)</f>
        <v>6201</v>
      </c>
      <c r="D492" s="2"/>
      <c r="F492" s="2"/>
      <c r="H492" s="2"/>
      <c r="J492" s="2"/>
      <c r="L492" s="2"/>
      <c r="N492" s="2"/>
      <c r="P492" s="2"/>
    </row>
    <row r="493" spans="1:22" x14ac:dyDescent="0.3">
      <c r="A493" s="1" t="s">
        <v>419</v>
      </c>
      <c r="D493" s="2"/>
      <c r="F493" s="2"/>
      <c r="H493" s="2"/>
      <c r="J493" s="2"/>
      <c r="L493" s="2"/>
      <c r="N493" s="2"/>
      <c r="P493" s="2"/>
      <c r="R493" s="2"/>
      <c r="T493" t="s">
        <v>18</v>
      </c>
      <c r="V493" t="s">
        <v>19</v>
      </c>
    </row>
    <row r="494" spans="1:22" x14ac:dyDescent="0.3">
      <c r="A494" t="s">
        <v>420</v>
      </c>
      <c r="B494">
        <v>21</v>
      </c>
      <c r="C494">
        <v>3102</v>
      </c>
      <c r="D494" s="2">
        <f t="shared" ref="D494:D500" si="102">C494/B494/6</f>
        <v>24.61904761904762</v>
      </c>
      <c r="E494">
        <v>359</v>
      </c>
      <c r="F494" s="2">
        <f t="shared" ref="F494:F500" si="103">E494/B494/6</f>
        <v>2.8492063492063493</v>
      </c>
      <c r="G494">
        <v>113</v>
      </c>
      <c r="H494" s="2">
        <f t="shared" ref="H494:H500" si="104">G494/B494/6</f>
        <v>0.89682539682539686</v>
      </c>
      <c r="I494">
        <v>26</v>
      </c>
      <c r="J494" s="2">
        <f t="shared" ref="J494:J500" si="105">I494/B494/6</f>
        <v>0.20634920634920637</v>
      </c>
      <c r="K494">
        <v>453</v>
      </c>
      <c r="L494" s="2">
        <f t="shared" ref="L494:L500" si="106">K494/B494/6</f>
        <v>3.5952380952380953</v>
      </c>
      <c r="M494">
        <v>74</v>
      </c>
      <c r="N494" s="2">
        <f t="shared" ref="N494:N500" si="107">M494/B494/6</f>
        <v>0.58730158730158732</v>
      </c>
      <c r="O494">
        <v>199</v>
      </c>
      <c r="P494" s="2">
        <f t="shared" ref="P494:P500" si="108">O494/B494/6</f>
        <v>1.5793650793650793</v>
      </c>
      <c r="R494" s="2"/>
      <c r="T494">
        <v>93</v>
      </c>
      <c r="V494">
        <v>10389</v>
      </c>
    </row>
    <row r="495" spans="1:22" x14ac:dyDescent="0.3">
      <c r="A495" t="s">
        <v>421</v>
      </c>
      <c r="B495">
        <v>5</v>
      </c>
      <c r="C495">
        <v>854</v>
      </c>
      <c r="D495" s="2">
        <f t="shared" si="102"/>
        <v>28.466666666666669</v>
      </c>
      <c r="E495">
        <v>37</v>
      </c>
      <c r="F495" s="2">
        <f t="shared" si="103"/>
        <v>1.2333333333333334</v>
      </c>
      <c r="G495">
        <v>28</v>
      </c>
      <c r="H495" s="2">
        <f t="shared" si="104"/>
        <v>0.93333333333333324</v>
      </c>
      <c r="I495">
        <v>0</v>
      </c>
      <c r="J495" s="2">
        <f t="shared" si="105"/>
        <v>0</v>
      </c>
      <c r="K495">
        <v>95</v>
      </c>
      <c r="L495" s="2">
        <f t="shared" si="106"/>
        <v>3.1666666666666665</v>
      </c>
      <c r="M495">
        <v>9</v>
      </c>
      <c r="N495" s="2">
        <f t="shared" si="107"/>
        <v>0.3</v>
      </c>
      <c r="O495">
        <v>27</v>
      </c>
      <c r="P495" s="2">
        <f t="shared" si="108"/>
        <v>0.9</v>
      </c>
      <c r="R495" s="2"/>
      <c r="T495" t="s">
        <v>427</v>
      </c>
    </row>
    <row r="496" spans="1:22" x14ac:dyDescent="0.3">
      <c r="A496" t="s">
        <v>422</v>
      </c>
      <c r="B496">
        <v>12</v>
      </c>
      <c r="C496">
        <v>1624</v>
      </c>
      <c r="D496" s="2">
        <f t="shared" si="102"/>
        <v>22.555555555555557</v>
      </c>
      <c r="E496">
        <v>66</v>
      </c>
      <c r="F496" s="2">
        <f t="shared" si="103"/>
        <v>0.91666666666666663</v>
      </c>
      <c r="G496">
        <v>191</v>
      </c>
      <c r="H496" s="2">
        <f t="shared" si="104"/>
        <v>2.6527777777777777</v>
      </c>
      <c r="I496">
        <v>21</v>
      </c>
      <c r="J496" s="2">
        <f t="shared" si="105"/>
        <v>0.29166666666666669</v>
      </c>
      <c r="K496">
        <v>146</v>
      </c>
      <c r="L496" s="2">
        <f t="shared" si="106"/>
        <v>2.0277777777777777</v>
      </c>
      <c r="M496">
        <v>8</v>
      </c>
      <c r="N496" s="2">
        <f t="shared" si="107"/>
        <v>0.1111111111111111</v>
      </c>
      <c r="O496">
        <v>79</v>
      </c>
      <c r="P496" s="2">
        <f t="shared" si="108"/>
        <v>1.0972222222222221</v>
      </c>
      <c r="R496" s="2"/>
      <c r="T496">
        <f>V494/T494</f>
        <v>111.70967741935483</v>
      </c>
    </row>
    <row r="497" spans="1:18" x14ac:dyDescent="0.3">
      <c r="A497" t="s">
        <v>423</v>
      </c>
      <c r="B497">
        <v>10</v>
      </c>
      <c r="C497">
        <v>1240</v>
      </c>
      <c r="D497" s="2">
        <f t="shared" si="102"/>
        <v>20.666666666666668</v>
      </c>
      <c r="E497">
        <v>48</v>
      </c>
      <c r="F497" s="2">
        <f t="shared" si="103"/>
        <v>0.79999999999999993</v>
      </c>
      <c r="G497">
        <v>40</v>
      </c>
      <c r="H497" s="2">
        <f t="shared" si="104"/>
        <v>0.66666666666666663</v>
      </c>
      <c r="I497">
        <v>6</v>
      </c>
      <c r="J497" s="2">
        <f t="shared" si="105"/>
        <v>9.9999999999999992E-2</v>
      </c>
      <c r="K497">
        <v>123</v>
      </c>
      <c r="L497" s="2">
        <f t="shared" si="106"/>
        <v>2.0500000000000003</v>
      </c>
      <c r="M497">
        <v>7</v>
      </c>
      <c r="N497" s="2">
        <f t="shared" si="107"/>
        <v>0.11666666666666665</v>
      </c>
      <c r="O497">
        <v>100</v>
      </c>
      <c r="P497" s="2">
        <f t="shared" si="108"/>
        <v>1.6666666666666667</v>
      </c>
      <c r="R497" s="2"/>
    </row>
    <row r="498" spans="1:18" x14ac:dyDescent="0.3">
      <c r="A498" t="s">
        <v>424</v>
      </c>
      <c r="B498">
        <v>4</v>
      </c>
      <c r="C498">
        <v>505</v>
      </c>
      <c r="D498" s="2">
        <f t="shared" si="102"/>
        <v>21.041666666666668</v>
      </c>
      <c r="E498">
        <v>22</v>
      </c>
      <c r="F498" s="2">
        <f t="shared" si="103"/>
        <v>0.91666666666666663</v>
      </c>
      <c r="G498">
        <v>130</v>
      </c>
      <c r="H498" s="2">
        <f t="shared" si="104"/>
        <v>5.416666666666667</v>
      </c>
      <c r="I498">
        <v>2</v>
      </c>
      <c r="J498" s="2">
        <f t="shared" si="105"/>
        <v>8.3333333333333329E-2</v>
      </c>
      <c r="K498">
        <v>90</v>
      </c>
      <c r="L498" s="2">
        <f t="shared" si="106"/>
        <v>3.75</v>
      </c>
      <c r="M498">
        <v>7</v>
      </c>
      <c r="N498" s="2">
        <f t="shared" si="107"/>
        <v>0.29166666666666669</v>
      </c>
      <c r="O498">
        <v>23</v>
      </c>
      <c r="P498" s="2">
        <f t="shared" si="108"/>
        <v>0.95833333333333337</v>
      </c>
      <c r="R498" s="2"/>
    </row>
    <row r="499" spans="1:18" x14ac:dyDescent="0.3">
      <c r="A499" t="s">
        <v>425</v>
      </c>
      <c r="B499">
        <v>11</v>
      </c>
      <c r="C499">
        <v>1421</v>
      </c>
      <c r="D499" s="2">
        <f t="shared" si="102"/>
        <v>21.530303030303031</v>
      </c>
      <c r="E499">
        <v>55</v>
      </c>
      <c r="F499" s="2">
        <f t="shared" si="103"/>
        <v>0.83333333333333337</v>
      </c>
      <c r="G499">
        <v>63</v>
      </c>
      <c r="H499" s="2">
        <f t="shared" si="104"/>
        <v>0.95454545454545459</v>
      </c>
      <c r="I499">
        <v>14</v>
      </c>
      <c r="J499" s="2">
        <f t="shared" si="105"/>
        <v>0.21212121212121213</v>
      </c>
      <c r="K499">
        <v>137</v>
      </c>
      <c r="L499" s="2">
        <f t="shared" si="106"/>
        <v>2.0757575757575757</v>
      </c>
      <c r="M499">
        <v>6</v>
      </c>
      <c r="N499" s="2">
        <f t="shared" si="107"/>
        <v>9.0909090909090898E-2</v>
      </c>
      <c r="O499">
        <v>36</v>
      </c>
      <c r="P499" s="2">
        <f t="shared" si="108"/>
        <v>0.54545454545454553</v>
      </c>
      <c r="R499" s="2"/>
    </row>
    <row r="500" spans="1:18" x14ac:dyDescent="0.3">
      <c r="A500" t="s">
        <v>426</v>
      </c>
      <c r="B500">
        <v>11</v>
      </c>
      <c r="C500">
        <v>1643</v>
      </c>
      <c r="D500" s="2">
        <f t="shared" si="102"/>
        <v>24.893939393939394</v>
      </c>
      <c r="E500">
        <v>61</v>
      </c>
      <c r="F500" s="2">
        <f t="shared" si="103"/>
        <v>0.92424242424242431</v>
      </c>
      <c r="G500">
        <v>11</v>
      </c>
      <c r="H500" s="2">
        <f t="shared" si="104"/>
        <v>0.16666666666666666</v>
      </c>
      <c r="I500">
        <v>19</v>
      </c>
      <c r="J500" s="2">
        <f t="shared" si="105"/>
        <v>0.2878787878787879</v>
      </c>
      <c r="K500">
        <v>173</v>
      </c>
      <c r="L500" s="2">
        <f t="shared" si="106"/>
        <v>2.6212121212121211</v>
      </c>
      <c r="M500">
        <v>4</v>
      </c>
      <c r="N500" s="2">
        <f t="shared" si="107"/>
        <v>6.0606060606060608E-2</v>
      </c>
      <c r="O500">
        <v>45</v>
      </c>
      <c r="P500" s="2">
        <f t="shared" si="108"/>
        <v>0.68181818181818177</v>
      </c>
      <c r="R500" s="2"/>
    </row>
    <row r="502" spans="1:18" x14ac:dyDescent="0.3">
      <c r="A502" t="s">
        <v>26</v>
      </c>
      <c r="C502">
        <f>SUM(C494:C500)</f>
        <v>10389</v>
      </c>
    </row>
    <row r="509" spans="1:18" x14ac:dyDescent="0.3">
      <c r="A509" t="s">
        <v>432</v>
      </c>
      <c r="B509" s="3">
        <f>SUM(V494+V485+V469+V461+V452+V439+V429+V422+V414+V405+V388+V380+V371+V362+V354+V346+V336+C323+V293+V282+V264+V256+V244+V230+V222+V206+V198+V180+V172+V164+V147+V137+V130+V114+V100+V91+V82+V69+V52+V43+V35+V23+V16+V6+V325+C280)</f>
        <v>562678</v>
      </c>
    </row>
    <row r="511" spans="1:18" x14ac:dyDescent="0.3">
      <c r="A511" s="1"/>
      <c r="B511" s="7"/>
    </row>
    <row r="515" spans="1:2" x14ac:dyDescent="0.3">
      <c r="A515" t="s">
        <v>432</v>
      </c>
      <c r="B515" s="3">
        <v>573262</v>
      </c>
    </row>
    <row r="516" spans="1:2" x14ac:dyDescent="0.3">
      <c r="A516" t="s">
        <v>435</v>
      </c>
      <c r="B516">
        <v>4512</v>
      </c>
    </row>
    <row r="517" spans="1:2" x14ac:dyDescent="0.3">
      <c r="A517" t="s">
        <v>1</v>
      </c>
      <c r="B517">
        <v>3594</v>
      </c>
    </row>
    <row r="518" spans="1:2" x14ac:dyDescent="0.3">
      <c r="A518" t="s">
        <v>433</v>
      </c>
      <c r="B518" s="2">
        <f>B515/B517/6</f>
        <v>26.584214431459841</v>
      </c>
    </row>
    <row r="519" spans="1:2" x14ac:dyDescent="0.3">
      <c r="A519" t="s">
        <v>436</v>
      </c>
      <c r="B519" s="2">
        <f>B515/B517</f>
        <v>159.50528658875905</v>
      </c>
    </row>
    <row r="520" spans="1:2" x14ac:dyDescent="0.3">
      <c r="A520" t="s">
        <v>434</v>
      </c>
      <c r="B520" s="2">
        <f>B515/B516/6</f>
        <v>21.175458037825059</v>
      </c>
    </row>
    <row r="521" spans="1:2" x14ac:dyDescent="0.3">
      <c r="A521" t="s">
        <v>437</v>
      </c>
      <c r="B521" s="2">
        <f>B515/B516</f>
        <v>127.05274822695036</v>
      </c>
    </row>
    <row r="522" spans="1:2" x14ac:dyDescent="0.3">
      <c r="B52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Bolesław Laszczak</dc:creator>
  <cp:lastModifiedBy>Bolesław Laszczak</cp:lastModifiedBy>
  <dcterms:created xsi:type="dcterms:W3CDTF">2025-01-05T15:08:34Z</dcterms:created>
  <dcterms:modified xsi:type="dcterms:W3CDTF">2025-01-08T09:52:39Z</dcterms:modified>
</cp:coreProperties>
</file>